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ticccoza-my.sharepoint.com/personal/lyndelf_cticc_co_za1/Documents/Desktop/CONFEX - 2025/Confex Folder - Templates 2025/Exhibition Services Order Forms/2025/"/>
    </mc:Choice>
  </mc:AlternateContent>
  <xr:revisionPtr revIDLastSave="199" documentId="8_{E6F7C8D5-96C1-4656-9E96-372F180D3157}" xr6:coauthVersionLast="47" xr6:coauthVersionMax="47" xr10:uidLastSave="{A7B8A5BD-EF89-47F2-BABC-D3B3A9B78001}"/>
  <bookViews>
    <workbookView xWindow="-28920" yWindow="-30" windowWidth="29040" windowHeight="15720" tabRatio="925" xr2:uid="{00000000-000D-0000-FFFF-FFFF00000000}"/>
  </bookViews>
  <sheets>
    <sheet name="Beverage Service Order Form" sheetId="22" r:id="rId1"/>
  </sheets>
  <definedNames>
    <definedName name="_xlnm.Print_Area" localSheetId="0">'Beverage Service Order Form'!$A$1:$G$166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0" i="22" l="1"/>
  <c r="G56" i="22" l="1"/>
  <c r="G48" i="22"/>
  <c r="G108" i="22"/>
  <c r="G53" i="22"/>
  <c r="G46" i="22"/>
  <c r="G114" i="22"/>
  <c r="G115" i="22"/>
  <c r="G116" i="22"/>
  <c r="G143" i="22"/>
  <c r="G144" i="22"/>
  <c r="G57" i="22"/>
  <c r="G55" i="22"/>
  <c r="G54" i="22"/>
  <c r="G131" i="22"/>
  <c r="G132" i="22"/>
  <c r="G133" i="22"/>
  <c r="G134" i="22"/>
  <c r="G135" i="22"/>
  <c r="G136" i="22"/>
  <c r="G137" i="22"/>
  <c r="G138" i="22"/>
  <c r="G130" i="22"/>
  <c r="G120" i="22"/>
  <c r="G121" i="22"/>
  <c r="G122" i="22"/>
  <c r="G123" i="22"/>
  <c r="G124" i="22"/>
  <c r="G125" i="22"/>
  <c r="G126" i="22"/>
  <c r="G127" i="22"/>
  <c r="G76" i="22"/>
  <c r="G77" i="22"/>
  <c r="G78" i="22"/>
  <c r="G79" i="22"/>
  <c r="G100" i="22"/>
  <c r="G101" i="22"/>
  <c r="G92" i="22"/>
  <c r="B106" i="22"/>
  <c r="G106" i="22"/>
  <c r="G63" i="22"/>
  <c r="G69" i="22"/>
  <c r="G70" i="22"/>
  <c r="G71" i="22"/>
  <c r="G72" i="22"/>
  <c r="G73" i="22"/>
  <c r="G74" i="22"/>
  <c r="G64" i="22"/>
  <c r="G65" i="22"/>
  <c r="G66" i="22"/>
  <c r="G67" i="22"/>
  <c r="G68" i="22"/>
  <c r="G93" i="22"/>
  <c r="G90" i="22"/>
  <c r="G91" i="22"/>
  <c r="G94" i="22"/>
  <c r="G95" i="22"/>
  <c r="G153" i="22"/>
  <c r="G147" i="22"/>
  <c r="G152" i="22"/>
  <c r="G41" i="22"/>
  <c r="G39" i="22"/>
  <c r="G40" i="22"/>
  <c r="G42" i="22"/>
  <c r="G49" i="22"/>
  <c r="G47" i="22"/>
  <c r="G148" i="22"/>
  <c r="G109" i="22"/>
  <c r="B102" i="22"/>
  <c r="B105" i="22"/>
  <c r="G81" i="22"/>
  <c r="G75" i="22"/>
  <c r="G38" i="22"/>
  <c r="G146" i="22"/>
  <c r="G61" i="22"/>
  <c r="G119" i="22"/>
  <c r="G142" i="22"/>
  <c r="G145" i="22"/>
  <c r="G113" i="22"/>
  <c r="G102" i="22"/>
  <c r="G103" i="22"/>
  <c r="G104" i="22"/>
  <c r="G105" i="22"/>
  <c r="G107" i="22"/>
  <c r="G99" i="22"/>
  <c r="G86" i="22"/>
  <c r="G85" i="22"/>
  <c r="B103" i="22"/>
  <c r="B104" i="22"/>
  <c r="G155" i="22" l="1"/>
  <c r="G37" i="22"/>
  <c r="G156" i="22" l="1"/>
  <c r="G157" i="22" s="1"/>
  <c r="G159" i="22" s="1"/>
  <c r="G158" i="22" s="1"/>
</calcChain>
</file>

<file path=xl/sharedStrings.xml><?xml version="1.0" encoding="utf-8"?>
<sst xmlns="http://schemas.openxmlformats.org/spreadsheetml/2006/main" count="296" uniqueCount="178">
  <si>
    <t>Description</t>
  </si>
  <si>
    <t>750ml</t>
  </si>
  <si>
    <t>Stand/Room</t>
  </si>
  <si>
    <t>Delivery Date &amp; Time</t>
  </si>
  <si>
    <t>Devils Peak Craft Beer</t>
  </si>
  <si>
    <t>Email Address</t>
  </si>
  <si>
    <t>Dates Required</t>
  </si>
  <si>
    <t>Ice Cubes</t>
  </si>
  <si>
    <t>Office No</t>
  </si>
  <si>
    <t>Mobile No</t>
  </si>
  <si>
    <t>Event</t>
  </si>
  <si>
    <t>Servings Incl.</t>
  </si>
  <si>
    <t>Charged Per</t>
  </si>
  <si>
    <t>Total Cost</t>
  </si>
  <si>
    <t>300 cups</t>
  </si>
  <si>
    <t>200 cups</t>
  </si>
  <si>
    <t>120 cups</t>
  </si>
  <si>
    <t>Quantity Req</t>
  </si>
  <si>
    <t>ADDITIONAL ADD-ONS</t>
  </si>
  <si>
    <t>No of Days</t>
  </si>
  <si>
    <t>24 Pack (500ml)</t>
  </si>
  <si>
    <t>Hunters Dry</t>
  </si>
  <si>
    <t>Savannah Dry</t>
  </si>
  <si>
    <t>Johnnie Walker Black Label Whisky</t>
  </si>
  <si>
    <t>Jameson Whisky</t>
  </si>
  <si>
    <t>Barcardi Rum</t>
  </si>
  <si>
    <t>KWV 10 yr Brandy</t>
  </si>
  <si>
    <t>El Jimador Tequila</t>
  </si>
  <si>
    <t>750ml Bottle</t>
  </si>
  <si>
    <t>Bar Refrigerator</t>
  </si>
  <si>
    <t>Water Cooler Machine</t>
  </si>
  <si>
    <t xml:space="preserve">Subtotal </t>
  </si>
  <si>
    <t>20% Surcharge</t>
  </si>
  <si>
    <t>15% VAT Total</t>
  </si>
  <si>
    <t>Total</t>
  </si>
  <si>
    <t xml:space="preserve">Orders received after deadline date are subject to an additional 20% surcharge. </t>
  </si>
  <si>
    <t>Signature:</t>
  </si>
  <si>
    <t>Date:</t>
  </si>
  <si>
    <t>40 cups</t>
  </si>
  <si>
    <r>
      <rPr>
        <b/>
        <sz val="8"/>
        <color theme="1"/>
        <rFont val="Century Gothic"/>
        <family val="2"/>
      </rPr>
      <t xml:space="preserve">Urn of Coffee/Tea (40 cups)
</t>
    </r>
    <r>
      <rPr>
        <sz val="8"/>
        <color theme="1"/>
        <rFont val="Century Gothic"/>
        <family val="2"/>
      </rPr>
      <t xml:space="preserve">Incl. cups, saucers, teaspoons, tea bags, milk, white &amp; brown sugar sachets, and a Waiter for 4 consecutive hours. Anything thereafter will be charged for. </t>
    </r>
  </si>
  <si>
    <t>Cup</t>
  </si>
  <si>
    <t>18l Bottle</t>
  </si>
  <si>
    <t>Day</t>
  </si>
  <si>
    <t>Absolut Vodka</t>
  </si>
  <si>
    <t>per coffee pod</t>
  </si>
  <si>
    <t>Hour</t>
  </si>
  <si>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</si>
  <si>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t>8.   The corkage fee applicable will be at the sole discretion of CTICC management, and must be paid prior to the start of the event.</t>
  </si>
  <si>
    <t>Acceptance of Quotation (Incl. Terms &amp; Conditions)</t>
  </si>
  <si>
    <t>Doc No:</t>
  </si>
  <si>
    <t xml:space="preserve">Compiled by: </t>
  </si>
  <si>
    <r>
      <rPr>
        <b/>
        <sz val="8"/>
        <color theme="1"/>
        <rFont val="Century Gothic"/>
        <family val="1"/>
      </rPr>
      <t>Authorised by:</t>
    </r>
    <r>
      <rPr>
        <sz val="8"/>
        <color theme="1"/>
        <rFont val="Century Gothic"/>
        <family val="2"/>
      </rPr>
      <t xml:space="preserve">       </t>
    </r>
  </si>
  <si>
    <t>Company Name:</t>
  </si>
  <si>
    <t>Street Address:</t>
  </si>
  <si>
    <t>Postal Code:</t>
  </si>
  <si>
    <t>VAT No.:</t>
  </si>
  <si>
    <t>Authorised By:</t>
  </si>
  <si>
    <t>Quote Date:</t>
  </si>
  <si>
    <r>
      <t xml:space="preserve">18 Litre Water Cooler Bottle </t>
    </r>
    <r>
      <rPr>
        <b/>
        <sz val="8"/>
        <color theme="1"/>
        <rFont val="Century Gothic"/>
        <family val="2"/>
      </rPr>
      <t>(Mineral Water)</t>
    </r>
  </si>
  <si>
    <r>
      <t xml:space="preserve">STAFFING </t>
    </r>
    <r>
      <rPr>
        <sz val="10"/>
        <color theme="0"/>
        <rFont val="Century Gothic"/>
        <family val="2"/>
      </rPr>
      <t>(NB: Staffing to be hired for a minimum of 4 consecutive hours.)</t>
    </r>
  </si>
  <si>
    <r>
      <t xml:space="preserve">TERMS &amp; CONDITIONS </t>
    </r>
    <r>
      <rPr>
        <sz val="10"/>
        <color theme="0"/>
        <rFont val="Century Gothic"/>
        <family val="2"/>
      </rPr>
      <t>(Please read carefully. The completion of this form implies understanding and acceptance of the below.)</t>
    </r>
  </si>
  <si>
    <t xml:space="preserve">12.  The provision of napkins, cutlery, crockery, and glassware is subject to the service booking of a waitron. </t>
  </si>
  <si>
    <r>
      <rPr>
        <sz val="8"/>
        <rFont val="Century Gothic"/>
        <family val="2"/>
      </rPr>
      <t xml:space="preserve">5.  </t>
    </r>
    <r>
      <rPr>
        <b/>
        <sz val="8"/>
        <rFont val="Century Gothic"/>
        <family val="2"/>
      </rPr>
      <t xml:space="preserve"> The CTICC is the sole provider of all food and beverage services.</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</si>
  <si>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</si>
  <si>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t>Still and Sparkling Water Dispensor (4 units available)</t>
  </si>
  <si>
    <t>Mineral Water (Still)</t>
  </si>
  <si>
    <t>Mineral Water (Sparkling)</t>
  </si>
  <si>
    <t>Subtotal (Incl. Surcharge)</t>
  </si>
  <si>
    <t>4.   All prices are subject to 15% VAT being charged, and are only valid for the 2024 calendar year.</t>
  </si>
  <si>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</si>
  <si>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</si>
  <si>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</si>
  <si>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</si>
  <si>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9.    Should your request be approved we require a Certificate of Acceptability for food services issued by the Department of Health which has to be handed to the CTICC prior to the commencement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</si>
  <si>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</si>
  <si>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</si>
  <si>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13.  Once an order is confirmed and paid for, it is accepted as final confirmation. Only returns on unused sealed beverages will be accepted, unless otherwise agreed. Special request items will not be refunded. </t>
  </si>
  <si>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</si>
  <si>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t xml:space="preserve">Coffee Pods
</t>
    </r>
    <r>
      <rPr>
        <b/>
        <i/>
        <sz val="8"/>
        <color rgb="FF799AAB"/>
        <rFont val="Century Gothic"/>
        <family val="2"/>
      </rPr>
      <t>Environmentally friendly, biodegradable and compostable packaging</t>
    </r>
  </si>
  <si>
    <t>Barista</t>
  </si>
  <si>
    <t>Barmen / Wine Steward</t>
  </si>
  <si>
    <r>
      <rPr>
        <b/>
        <sz val="8"/>
        <rFont val="Century Gothic"/>
        <family val="2"/>
      </rPr>
      <t>Semi Espresso Machine (300 cups)</t>
    </r>
    <r>
      <rPr>
        <sz val="8"/>
        <rFont val="Century Gothic"/>
        <family val="2"/>
      </rPr>
      <t xml:space="preserve">
Includes 300 cups of coffee (Limited to Cappuccino, Espresso &amp; Hot Chocolate),  cups, saucers, teaspoons, tea bags, milk, white &amp; brown sugar sachets, and a Barista for a period of 8 hours. Anything thereafter will be charged for. </t>
    </r>
    <r>
      <rPr>
        <b/>
        <sz val="8"/>
        <rFont val="Century Gothic"/>
        <family val="2"/>
      </rPr>
      <t>Additional Electrical may be needed.</t>
    </r>
  </si>
  <si>
    <r>
      <rPr>
        <b/>
        <sz val="8"/>
        <color theme="1"/>
        <rFont val="Century Gothic"/>
        <family val="2"/>
      </rPr>
      <t xml:space="preserve">Semi Espresso Machine (200 cups)
</t>
    </r>
    <r>
      <rPr>
        <sz val="8"/>
        <color theme="1"/>
        <rFont val="Century Gothic"/>
        <family val="2"/>
      </rPr>
      <t>Includes 200 cups of coffee (Limited to Cappuccino, Espresso &amp; Hot Chocolate),  cups, saucers, teaspoons, tea bags, milk, white &amp; brown sugar sachets, and a Barista for a period of 8 hours. Anything thereafter will be charged for.</t>
    </r>
    <r>
      <rPr>
        <b/>
        <sz val="8"/>
        <color theme="1"/>
        <rFont val="Century Gothic"/>
        <family val="2"/>
      </rPr>
      <t>Additional Electrical may be needed.</t>
    </r>
  </si>
  <si>
    <r>
      <t xml:space="preserve">Semi Espresso Machine (120 cups)
</t>
    </r>
    <r>
      <rPr>
        <sz val="8"/>
        <color theme="1"/>
        <rFont val="Century Gothic"/>
        <family val="2"/>
      </rPr>
      <t>Incl. cups of coffee (Limited to Cappuccino, Espresso &amp; Hot Chocolate),  cups, saucers, teaspoons, tea bags, milk, white &amp; brown sugar sachets, and a Barista for a period of 8 hours. Anything thereafter will be charged for.</t>
    </r>
    <r>
      <rPr>
        <b/>
        <sz val="8"/>
        <color theme="1"/>
        <rFont val="Century Gothic"/>
        <family val="2"/>
      </rPr>
      <t xml:space="preserve"> Additional Electrical may be needed.</t>
    </r>
  </si>
  <si>
    <t xml:space="preserve">Date Recieved:    </t>
  </si>
  <si>
    <t>No of Hours</t>
  </si>
  <si>
    <t>5kg Pack</t>
  </si>
  <si>
    <t xml:space="preserve">Castle Lite </t>
  </si>
  <si>
    <t xml:space="preserve">Heineken </t>
  </si>
  <si>
    <t xml:space="preserve">Carling Black Label </t>
  </si>
  <si>
    <t xml:space="preserve">Castle Larger </t>
  </si>
  <si>
    <t>6 Pack (330ml bottle)</t>
  </si>
  <si>
    <t>Coke</t>
  </si>
  <si>
    <t xml:space="preserve">Coke Zero </t>
  </si>
  <si>
    <t xml:space="preserve">Fanta Orange </t>
  </si>
  <si>
    <t xml:space="preserve">Sprite </t>
  </si>
  <si>
    <t>Sprite Zero</t>
  </si>
  <si>
    <t xml:space="preserve">Stoney (Ginger Beer) </t>
  </si>
  <si>
    <t>Appletiser</t>
  </si>
  <si>
    <t xml:space="preserve">Grapetiser </t>
  </si>
  <si>
    <t xml:space="preserve">Cappy Juice Orange </t>
  </si>
  <si>
    <t xml:space="preserve">Cappy  Juice Breakfast Blend </t>
  </si>
  <si>
    <t>Cappy Juice Apple</t>
  </si>
  <si>
    <t xml:space="preserve">Cappy Juice Tropical </t>
  </si>
  <si>
    <t>6 Pack (300ml)</t>
  </si>
  <si>
    <t>6 Pack (330ml)</t>
  </si>
  <si>
    <t xml:space="preserve">Schweppes Lemoande </t>
  </si>
  <si>
    <t xml:space="preserve">Schweppes Tonic Water </t>
  </si>
  <si>
    <t xml:space="preserve">Schweppes Dry Lemon </t>
  </si>
  <si>
    <t xml:space="preserve">Schweppes Gingerale </t>
  </si>
  <si>
    <t>Schweppes Soda Water</t>
  </si>
  <si>
    <t>6 Pack (200ml)</t>
  </si>
  <si>
    <t xml:space="preserve">Gordons Gin </t>
  </si>
  <si>
    <t>Inverroche Gin</t>
  </si>
  <si>
    <t xml:space="preserve">Smirnoof Vodka </t>
  </si>
  <si>
    <t xml:space="preserve">Red Bull </t>
  </si>
  <si>
    <t xml:space="preserve">Red Bull Sugar Free </t>
  </si>
  <si>
    <t>KWV 5 yr Brandy</t>
  </si>
  <si>
    <t xml:space="preserve">Stella Artois </t>
  </si>
  <si>
    <t>Klein Zalze MCC Brut (Sparkling)</t>
  </si>
  <si>
    <t xml:space="preserve">Klein Zalze MCC Brut Rose (Sparkling) </t>
  </si>
  <si>
    <t xml:space="preserve">Moet &amp; Chandon Brut NV </t>
  </si>
  <si>
    <t>Moet &amp; Chandon Brut Rose NV</t>
  </si>
  <si>
    <t xml:space="preserve">Anthonij Rupert Protea Sauvignon Blanc </t>
  </si>
  <si>
    <t xml:space="preserve">La Motte Sauvignon Blanc </t>
  </si>
  <si>
    <t xml:space="preserve">Anthonij Rupert Protea Chenin Blanc </t>
  </si>
  <si>
    <t xml:space="preserve">Klein Zalze Cellar Selection Chenin Blanc </t>
  </si>
  <si>
    <t xml:space="preserve">Diemersdal Unwooded Chardonnay </t>
  </si>
  <si>
    <t xml:space="preserve">Anthonji Rupert Protea Chardonnay </t>
  </si>
  <si>
    <t>Anthonji Rupert Protea Rose</t>
  </si>
  <si>
    <t>De Grendal Rose</t>
  </si>
  <si>
    <t xml:space="preserve">Anthonji Rupert Protea Merlot </t>
  </si>
  <si>
    <t xml:space="preserve">Diemersdal Merlot </t>
  </si>
  <si>
    <t xml:space="preserve">Darling Cellars Cabernet Sauvignon </t>
  </si>
  <si>
    <t>Anthonji Rupert Protea Cabernet Sauvignon</t>
  </si>
  <si>
    <t xml:space="preserve">Spier Shiraz </t>
  </si>
  <si>
    <t xml:space="preserve">Anthonji Rupert Shiraz </t>
  </si>
  <si>
    <t xml:space="preserve">Beyerskloof Pinotage </t>
  </si>
  <si>
    <t xml:space="preserve">The Wolf Trap Red Blend </t>
  </si>
  <si>
    <t xml:space="preserve">Cederberg Red Blend </t>
  </si>
  <si>
    <r>
      <t xml:space="preserve">Fresh Juice Bar (150 smoothies)
</t>
    </r>
    <r>
      <rPr>
        <sz val="8"/>
        <color theme="1"/>
        <rFont val="Century Gothic"/>
        <family val="2"/>
      </rPr>
      <t xml:space="preserve">Includes150 fresh juices, bar structure, setup/breakdown, ingredients, equipment, cups and a barman for 8 consecutive hours. Anything thereafter will be charged for. Guests can mix there own flavours as they wish.     </t>
    </r>
    <r>
      <rPr>
        <b/>
        <sz val="8"/>
        <color theme="1"/>
        <rFont val="Century Gothic"/>
        <family val="2"/>
      </rPr>
      <t xml:space="preserve">                                               Flavours: Apple, Carrot, Celery, Beetroot, Cucumber, Orange, Lemon, Mint</t>
    </r>
  </si>
  <si>
    <r>
      <t xml:space="preserve">Smoothie Bar (150 smoothies)
</t>
    </r>
    <r>
      <rPr>
        <sz val="8"/>
        <color theme="1"/>
        <rFont val="Century Gothic"/>
        <family val="2"/>
      </rPr>
      <t xml:space="preserve">Includes150 smoothies, bar structure, setup/breakdown, ingredients, equipment, cups and a barman for 8 consecutive hours. Anything thereafter will be charged for.                                                                                 </t>
    </r>
    <r>
      <rPr>
        <b/>
        <sz val="8"/>
        <color theme="1"/>
        <rFont val="Century Gothic"/>
        <family val="2"/>
      </rPr>
      <t>Peanut Butter Better	
Plain yoghurt | Low fat milk | Peanut butter | Banana | Honey | Cocoa 
Pineapple Lime		
Fresh pineapple | Banana | Fresh lime | Yoghurt
Very Berry			
Blue berries | Strawberries | Raspberries | Yoghur</t>
    </r>
    <r>
      <rPr>
        <sz val="8"/>
        <color theme="1"/>
        <rFont val="Century Gothic"/>
        <family val="2"/>
      </rPr>
      <t>t</t>
    </r>
  </si>
  <si>
    <t>150 Juices (100ml)</t>
  </si>
  <si>
    <t>150 Smoothies (300ml)</t>
  </si>
  <si>
    <t>150 Cocktails (300ml)</t>
  </si>
  <si>
    <r>
      <t xml:space="preserve">Cocktail Bar (150 Cocktails)
</t>
    </r>
    <r>
      <rPr>
        <sz val="8"/>
        <color theme="1"/>
        <rFont val="Century Gothic"/>
        <family val="2"/>
      </rPr>
      <t xml:space="preserve">Includes 150 Cocktails, bar structure, setup/breakdown, ingredients, equipment, cups and a barman for 8 consecutive hours. Anything thereafter will be charged for. Guests can mix there own flavours as they wish.                                                                                                                                                                                                                                                                                         </t>
    </r>
    <r>
      <rPr>
        <b/>
        <sz val="8"/>
        <color theme="1"/>
        <rFont val="Century Gothic"/>
        <family val="2"/>
      </rPr>
      <t xml:space="preserve">Classic Mojito
A traditional Cuban drink made with white rum, sugar, fresh lime, mint and soda water  </t>
    </r>
    <r>
      <rPr>
        <sz val="8"/>
        <color theme="1"/>
        <rFont val="Century Gothic"/>
        <family val="2"/>
      </rPr>
      <t xml:space="preserve">                                     </t>
    </r>
    <r>
      <rPr>
        <b/>
        <sz val="8"/>
        <color theme="1"/>
        <rFont val="Century Gothic"/>
        <family val="2"/>
      </rPr>
      <t xml:space="preserve">Blue Lagoon  
A refreshing blend of pineapple juice, white rum, peach schnapps and blue curacao     Strawberry Daiquiri 
A classic frozen drink, Strawberry syrup, fresh lime juice, white rum and triple sec       </t>
    </r>
    <r>
      <rPr>
        <sz val="8"/>
        <color theme="1"/>
        <rFont val="Century Gothic"/>
        <family val="2"/>
      </rPr>
      <t xml:space="preserve">              </t>
    </r>
    <r>
      <rPr>
        <b/>
        <sz val="8"/>
        <color theme="1"/>
        <rFont val="Century Gothic"/>
        <family val="2"/>
      </rPr>
      <t xml:space="preserve">                                               </t>
    </r>
  </si>
  <si>
    <t>20 cups</t>
  </si>
  <si>
    <t>Smoothie</t>
  </si>
  <si>
    <t xml:space="preserve">Additional Fresh Juice per cup </t>
  </si>
  <si>
    <t>Juice</t>
  </si>
  <si>
    <t xml:space="preserve">Additional Cocktail per cup </t>
  </si>
  <si>
    <t>Cocktail</t>
  </si>
  <si>
    <t xml:space="preserve">EQUIPMENT &amp; ICE </t>
  </si>
  <si>
    <t xml:space="preserve">Bar Counter </t>
  </si>
  <si>
    <t xml:space="preserve">Single Door Upright Fridge </t>
  </si>
  <si>
    <r>
      <t xml:space="preserve">SPIRITS </t>
    </r>
    <r>
      <rPr>
        <sz val="10"/>
        <color theme="0"/>
        <rFont val="Century Gothic"/>
        <family val="2"/>
      </rPr>
      <t>(NB: May only be purchased per bottle.)</t>
    </r>
  </si>
  <si>
    <t xml:space="preserve">Jargermeister Liqueur </t>
  </si>
  <si>
    <t xml:space="preserve">Haute Cabriere White Blend </t>
  </si>
  <si>
    <r>
      <t xml:space="preserve">CIDERS </t>
    </r>
    <r>
      <rPr>
        <sz val="10"/>
        <color theme="0"/>
        <rFont val="Century Gothic"/>
        <family val="2"/>
      </rPr>
      <t>(NB: May only be purchased in denominations of 6.)</t>
    </r>
  </si>
  <si>
    <r>
      <t xml:space="preserve">BEERS </t>
    </r>
    <r>
      <rPr>
        <sz val="10"/>
        <color theme="0"/>
        <rFont val="Century Gothic"/>
        <family val="2"/>
      </rPr>
      <t>(NB: May only be purchased in denominations of 6.)</t>
    </r>
  </si>
  <si>
    <r>
      <t xml:space="preserve">MCC &amp; Champagne </t>
    </r>
    <r>
      <rPr>
        <sz val="10"/>
        <color theme="0"/>
        <rFont val="Century Gothic"/>
        <family val="2"/>
      </rPr>
      <t>(NB: May only be purchased per bottle.)</t>
    </r>
  </si>
  <si>
    <r>
      <t xml:space="preserve">WHITE WINE </t>
    </r>
    <r>
      <rPr>
        <sz val="10"/>
        <color theme="0"/>
        <rFont val="Century Gothic"/>
        <family val="2"/>
      </rPr>
      <t>(NB: May only be purchased per bottle.)</t>
    </r>
  </si>
  <si>
    <r>
      <t xml:space="preserve">RED WINE </t>
    </r>
    <r>
      <rPr>
        <sz val="10"/>
        <color theme="0"/>
        <rFont val="Century Gothic"/>
        <family val="2"/>
      </rPr>
      <t>(NB: May only be purchased per bottle)</t>
    </r>
  </si>
  <si>
    <r>
      <t>TEA &amp; COFFEE (</t>
    </r>
    <r>
      <rPr>
        <sz val="10"/>
        <color theme="0"/>
        <rFont val="Century Gothic"/>
        <family val="2"/>
      </rPr>
      <t>NB: Remaining cups cannot be carried over to the following day)</t>
    </r>
  </si>
  <si>
    <r>
      <t>BEVERAGE BARS (</t>
    </r>
    <r>
      <rPr>
        <sz val="10"/>
        <color theme="0"/>
        <rFont val="Century Gothic"/>
        <family val="2"/>
      </rPr>
      <t xml:space="preserve">NB: Remaining smoothies, juices or cocktails cannot be carried over to the following day) </t>
    </r>
  </si>
  <si>
    <r>
      <t xml:space="preserve">SOFT DRINKS </t>
    </r>
    <r>
      <rPr>
        <sz val="10"/>
        <color theme="0"/>
        <rFont val="Century Gothic"/>
        <family val="2"/>
      </rPr>
      <t>(NB: May only be purchased in denominations of 6.)</t>
    </r>
  </si>
  <si>
    <r>
      <rPr>
        <b/>
        <sz val="8"/>
        <color theme="1"/>
        <rFont val="Century Gothic"/>
        <family val="2"/>
      </rPr>
      <t xml:space="preserve">Pod Machine (20 cups)
</t>
    </r>
    <r>
      <rPr>
        <sz val="8"/>
        <color theme="1"/>
        <rFont val="Century Gothic"/>
        <family val="2"/>
      </rPr>
      <t xml:space="preserve">Incl. cups, saucers, teaspoons, milk, white &amp; brown sugar sachets. 
</t>
    </r>
    <r>
      <rPr>
        <b/>
        <sz val="8"/>
        <color rgb="FF799AAB"/>
        <rFont val="Century Gothic"/>
        <family val="2"/>
      </rPr>
      <t>NB: Machine can ONLY produce 20 cups per day</t>
    </r>
    <r>
      <rPr>
        <sz val="8"/>
        <color rgb="FF799AAB"/>
        <rFont val="Century Gothic"/>
        <family val="2"/>
      </rPr>
      <t xml:space="preserve">. </t>
    </r>
    <r>
      <rPr>
        <b/>
        <sz val="8"/>
        <color rgb="FF799AAB"/>
        <rFont val="Century Gothic"/>
        <family val="2"/>
      </rPr>
      <t xml:space="preserve">Pods not included. </t>
    </r>
  </si>
  <si>
    <t>4 Pack (250ml)</t>
  </si>
  <si>
    <t>100 Servings (300ml)</t>
  </si>
  <si>
    <r>
      <t xml:space="preserve">Gin Experience (100 Servings) 
</t>
    </r>
    <r>
      <rPr>
        <sz val="8"/>
        <color theme="1"/>
        <rFont val="Century Gothic"/>
        <family val="2"/>
      </rPr>
      <t xml:space="preserve">Includes 100 servings, bar structure, setup/breakdown, ingredients, equipment, glasses and a barman for 8 consecutive hours. Anything thereafter will be charged for.                                                       Choose from a variety of local gins and mixers and create your own variations with a
variety of garnishes.
</t>
    </r>
    <r>
      <rPr>
        <b/>
        <sz val="8"/>
        <color theme="1"/>
        <rFont val="Century Gothic"/>
        <family val="2"/>
      </rPr>
      <t xml:space="preserve">
Gins  
</t>
    </r>
    <r>
      <rPr>
        <sz val="8"/>
        <color theme="1"/>
        <rFont val="Century Gothic"/>
        <family val="2"/>
      </rPr>
      <t xml:space="preserve">Cape Town Rooibos Gin
Hope London Dry Gin
Musgrave Pink Gin
Inverroche
</t>
    </r>
    <r>
      <rPr>
        <b/>
        <sz val="8"/>
        <color theme="1"/>
        <rFont val="Century Gothic"/>
        <family val="2"/>
      </rPr>
      <t xml:space="preserve">Mixers                                                                      </t>
    </r>
    <r>
      <rPr>
        <sz val="8"/>
        <color theme="1"/>
        <rFont val="Century Gothic"/>
        <family val="2"/>
      </rPr>
      <t xml:space="preserve">Soda Water
Tonic Water
Pink Tonic Water
Blue Tonic Water
</t>
    </r>
    <r>
      <rPr>
        <b/>
        <sz val="8"/>
        <color theme="1"/>
        <rFont val="Century Gothic"/>
        <family val="2"/>
      </rPr>
      <t xml:space="preserve">Garnish                                                                  </t>
    </r>
    <r>
      <rPr>
        <sz val="8"/>
        <color theme="1"/>
        <rFont val="Century Gothic"/>
        <family val="2"/>
      </rPr>
      <t>Cucumber
Lemon
Lime
Rosemary
Grapefruit
Orange
Raspberries
Blueberries
Strawberries</t>
    </r>
  </si>
  <si>
    <t>Additional Gin per cup</t>
  </si>
  <si>
    <t xml:space="preserve">Additional Smoothie per cup </t>
  </si>
  <si>
    <t>Additional Coffee per cup</t>
  </si>
  <si>
    <t>Gin &amp; Tonic</t>
  </si>
  <si>
    <t>BEVERAGE SERVICES ORDER FORM 2025</t>
  </si>
  <si>
    <t>Unit Price ZAR Excluding VAT</t>
  </si>
  <si>
    <t>______________________________________________________</t>
  </si>
  <si>
    <t>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</si>
</sst>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yy/mm/dd;@"/>
    <numFmt numFmtId="165" formatCode="_-[$R-1C09]* #,##0.00_-;\-[$R-1C09]* #,##0.00_-;_-[$R-1C09]* &quot;-&quot;??_-;_-@_-"/>
    <numFmt numFmtId="166" formatCode="&quot;R&quot;#,##0.00"/>
  </numFmts>
  <fonts count="24" x14ac:knownFonts="1">
    <font>
      <sz val="10"/>
      <color theme="1"/>
      <name val="Century Gothic"/>
      <family val="2"/>
    </font>
    <font>
      <b/>
      <sz val="8"/>
      <color theme="1"/>
      <name val="Century Gothic"/>
      <family val="2"/>
    </font>
    <font>
      <sz val="8"/>
      <color theme="1"/>
      <name val="Century Gothic"/>
      <family val="2"/>
    </font>
    <font>
      <b/>
      <u/>
      <sz val="8"/>
      <color theme="1"/>
      <name val="Century Gothic"/>
      <family val="2"/>
    </font>
    <font>
      <u/>
      <sz val="10"/>
      <color theme="1"/>
      <name val="Century Gothic"/>
      <family val="2"/>
    </font>
    <font>
      <u/>
      <sz val="10"/>
      <color theme="10"/>
      <name val="Century Gothic"/>
      <family val="2"/>
    </font>
    <font>
      <sz val="8"/>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8"/>
      <color rgb="FF799AAB"/>
      <name val="Century Gothic"/>
      <family val="2"/>
    </font>
    <font>
      <sz val="8"/>
      <color rgb="FF799AAB"/>
      <name val="Century Gothic"/>
      <family val="2"/>
    </font>
    <font>
      <b/>
      <i/>
      <sz val="8"/>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9"/>
      <color theme="1"/>
      <name val="Century Gothic"/>
      <family val="2"/>
    </font>
    <font>
      <sz val="10"/>
      <name val="Century Gothic"/>
      <family val="2"/>
    </font>
    <font>
      <u/>
      <sz val="8"/>
      <color theme="10"/>
      <name val="Century Gothic"/>
      <family val="2"/>
    </font>
    <font>
      <sz val="10"/>
      <color theme="1"/>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43" fontId="23" fillId="0" borderId="0" applyFont="0" applyFill="0" applyBorder="0" applyAlignment="0" applyProtection="0"/>
  </cellStyleXfs>
  <cellXfs count="128">
    <xf numFmtId="0" fontId="0" fillId="0" borderId="0" xfId="0"/>
    <xf numFmtId="0" fontId="0" fillId="0" borderId="0" xfId="0" applyAlignment="1">
      <alignment horizontal="left" indent="1"/>
    </xf>
    <xf numFmtId="0" fontId="8" fillId="0" borderId="0" xfId="0" applyFont="1" applyAlignment="1">
      <alignment horizontal="left" indent="1"/>
    </xf>
    <xf numFmtId="0" fontId="2" fillId="0" borderId="0" xfId="0" applyFont="1" applyAlignment="1">
      <alignment horizontal="left" indent="1"/>
    </xf>
    <xf numFmtId="0" fontId="2" fillId="0" borderId="1" xfId="0" applyFont="1" applyBorder="1" applyAlignment="1">
      <alignment horizontal="left" vertical="center" indent="1"/>
    </xf>
    <xf numFmtId="0" fontId="6" fillId="0" borderId="1" xfId="0" applyFont="1" applyBorder="1" applyAlignment="1">
      <alignment horizontal="left" vertical="center" wrapText="1" indent="1"/>
    </xf>
    <xf numFmtId="0" fontId="0" fillId="0" borderId="0" xfId="0" applyAlignment="1">
      <alignment horizontal="left" vertical="center" indent="1"/>
    </xf>
    <xf numFmtId="0" fontId="2" fillId="3" borderId="1" xfId="0" applyFont="1" applyFill="1" applyBorder="1" applyAlignment="1">
      <alignment horizontal="left" vertical="center" indent="1"/>
    </xf>
    <xf numFmtId="0" fontId="2" fillId="0" borderId="1" xfId="0" applyFont="1" applyBorder="1" applyAlignment="1">
      <alignment horizontal="left" vertical="center" wrapText="1" indent="1"/>
    </xf>
    <xf numFmtId="0" fontId="1" fillId="0" borderId="0" xfId="0" applyFont="1" applyAlignment="1">
      <alignment horizontal="left" indent="1"/>
    </xf>
    <xf numFmtId="0" fontId="4" fillId="0" borderId="0" xfId="0" applyFont="1" applyAlignment="1">
      <alignment horizontal="left" indent="1"/>
    </xf>
    <xf numFmtId="0" fontId="1" fillId="4" borderId="0" xfId="0" applyFont="1" applyFill="1" applyAlignment="1">
      <alignment horizontal="left" vertical="center" indent="1"/>
    </xf>
    <xf numFmtId="0" fontId="1" fillId="4" borderId="3" xfId="0" applyFont="1" applyFill="1" applyBorder="1" applyAlignment="1">
      <alignment horizontal="left" vertical="center" indent="1"/>
    </xf>
    <xf numFmtId="0" fontId="1" fillId="4" borderId="2" xfId="0" applyFont="1" applyFill="1" applyBorder="1" applyAlignment="1">
      <alignment horizontal="left" vertical="center" indent="1"/>
    </xf>
    <xf numFmtId="0" fontId="1" fillId="4" borderId="4" xfId="0" applyFont="1" applyFill="1" applyBorder="1" applyAlignment="1">
      <alignment horizontal="left" vertical="center" indent="1"/>
    </xf>
    <xf numFmtId="0" fontId="2" fillId="0" borderId="0" xfId="0" applyFont="1" applyAlignment="1">
      <alignment horizontal="left" vertical="center" indent="1"/>
    </xf>
    <xf numFmtId="0" fontId="1" fillId="0" borderId="1" xfId="0" applyFont="1" applyBorder="1" applyAlignment="1">
      <alignment horizontal="left" vertical="center" wrapText="1" indent="1"/>
    </xf>
    <xf numFmtId="0" fontId="12" fillId="0" borderId="1" xfId="0" applyFont="1" applyBorder="1" applyAlignment="1">
      <alignment horizontal="left" vertical="center" wrapText="1" indent="1"/>
    </xf>
    <xf numFmtId="0" fontId="2" fillId="0" borderId="0" xfId="0" applyFont="1" applyAlignment="1">
      <alignment horizontal="left" wrapText="1" indent="1"/>
    </xf>
    <xf numFmtId="0" fontId="11" fillId="4" borderId="2" xfId="0" applyFont="1" applyFill="1" applyBorder="1" applyAlignment="1">
      <alignment horizontal="left" vertical="center"/>
    </xf>
    <xf numFmtId="0" fontId="12" fillId="4" borderId="3" xfId="0" applyFont="1" applyFill="1" applyBorder="1" applyAlignment="1">
      <alignment horizontal="left" vertical="center"/>
    </xf>
    <xf numFmtId="164" fontId="2" fillId="0" borderId="0" xfId="0" applyNumberFormat="1" applyFont="1" applyAlignment="1">
      <alignment horizontal="left" vertical="center" indent="1"/>
    </xf>
    <xf numFmtId="0" fontId="18" fillId="0" borderId="0" xfId="0" applyFont="1" applyAlignment="1">
      <alignment vertical="center"/>
    </xf>
    <xf numFmtId="0" fontId="19" fillId="0" borderId="0" xfId="0" applyFont="1" applyAlignment="1">
      <alignment vertical="center"/>
    </xf>
    <xf numFmtId="0" fontId="2" fillId="5" borderId="0" xfId="0" applyFont="1" applyFill="1" applyAlignment="1">
      <alignment wrapText="1"/>
    </xf>
    <xf numFmtId="0" fontId="17" fillId="5" borderId="0" xfId="0" applyFont="1" applyFill="1" applyAlignment="1">
      <alignment vertical="center"/>
    </xf>
    <xf numFmtId="0" fontId="1" fillId="0" borderId="0" xfId="0" applyFont="1" applyAlignment="1">
      <alignment horizontal="left" vertical="center" wrapText="1" indent="1"/>
    </xf>
    <xf numFmtId="0" fontId="2" fillId="0" borderId="0" xfId="0" applyFont="1" applyAlignment="1">
      <alignment vertical="center" wrapText="1"/>
    </xf>
    <xf numFmtId="0" fontId="1" fillId="0" borderId="0" xfId="0" applyFont="1" applyAlignment="1">
      <alignment vertical="center" wrapText="1"/>
    </xf>
    <xf numFmtId="0" fontId="12" fillId="0" borderId="0" xfId="0" applyFont="1" applyAlignment="1">
      <alignment vertical="center" wrapText="1"/>
    </xf>
    <xf numFmtId="0" fontId="0" fillId="2" borderId="0" xfId="0" applyFill="1" applyAlignment="1">
      <alignment horizontal="left" indent="1"/>
    </xf>
    <xf numFmtId="0" fontId="9" fillId="2" borderId="0" xfId="0" applyFont="1" applyFill="1" applyAlignment="1">
      <alignment horizontal="left" indent="1"/>
    </xf>
    <xf numFmtId="0" fontId="2" fillId="0" borderId="0" xfId="0" applyFont="1" applyAlignment="1">
      <alignment vertical="center"/>
    </xf>
    <xf numFmtId="0" fontId="13" fillId="0" borderId="0" xfId="0" applyFont="1" applyAlignment="1">
      <alignment vertical="center"/>
    </xf>
    <xf numFmtId="0" fontId="2" fillId="0" borderId="0" xfId="0" applyFont="1"/>
    <xf numFmtId="0" fontId="3" fillId="0" borderId="0" xfId="0" applyFont="1" applyAlignment="1">
      <alignment horizontal="left" indent="1"/>
    </xf>
    <xf numFmtId="0" fontId="2" fillId="0" borderId="0" xfId="0" applyFont="1" applyAlignment="1">
      <alignment wrapText="1"/>
    </xf>
    <xf numFmtId="0" fontId="1" fillId="0" borderId="1" xfId="0" applyFont="1" applyBorder="1" applyAlignment="1">
      <alignment horizontal="left" vertical="center" indent="1"/>
    </xf>
    <xf numFmtId="0" fontId="11"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165" fontId="19" fillId="0" borderId="0" xfId="0" applyNumberFormat="1" applyFont="1" applyAlignment="1">
      <alignment vertical="center"/>
    </xf>
    <xf numFmtId="165" fontId="0" fillId="0" borderId="0" xfId="0" applyNumberFormat="1" applyAlignment="1">
      <alignment horizontal="left" indent="1"/>
    </xf>
    <xf numFmtId="165" fontId="2" fillId="0" borderId="0" xfId="0" applyNumberFormat="1" applyFont="1" applyAlignment="1">
      <alignment horizontal="left" vertical="center" indent="1"/>
    </xf>
    <xf numFmtId="165" fontId="1" fillId="0" borderId="0" xfId="0" applyNumberFormat="1" applyFont="1" applyAlignment="1">
      <alignment horizontal="left" vertical="center" indent="1"/>
    </xf>
    <xf numFmtId="165" fontId="2" fillId="0" borderId="0" xfId="0" applyNumberFormat="1" applyFont="1" applyAlignment="1">
      <alignment horizontal="left" indent="1"/>
    </xf>
    <xf numFmtId="165" fontId="17" fillId="5" borderId="0" xfId="0" applyNumberFormat="1" applyFont="1" applyFill="1" applyAlignment="1">
      <alignment vertical="center"/>
    </xf>
    <xf numFmtId="165" fontId="2" fillId="0" borderId="1" xfId="0" applyNumberFormat="1" applyFont="1" applyBorder="1" applyAlignment="1">
      <alignment horizontal="center" vertical="center"/>
    </xf>
    <xf numFmtId="165" fontId="2" fillId="0" borderId="0" xfId="0" applyNumberFormat="1" applyFont="1" applyAlignment="1">
      <alignment vertical="center" wrapText="1"/>
    </xf>
    <xf numFmtId="165" fontId="1" fillId="0" borderId="0" xfId="0" applyNumberFormat="1" applyFont="1" applyAlignment="1">
      <alignment vertical="center" wrapText="1"/>
    </xf>
    <xf numFmtId="165" fontId="12" fillId="0" borderId="0" xfId="0" applyNumberFormat="1" applyFont="1" applyAlignment="1">
      <alignment vertical="center" wrapText="1"/>
    </xf>
    <xf numFmtId="165" fontId="2" fillId="0" borderId="1" xfId="0" applyNumberFormat="1" applyFont="1" applyBorder="1" applyAlignment="1">
      <alignment horizontal="center" vertical="center" wrapText="1"/>
    </xf>
    <xf numFmtId="165" fontId="2" fillId="0" borderId="0" xfId="0" applyNumberFormat="1" applyFont="1" applyAlignment="1">
      <alignment vertical="center"/>
    </xf>
    <xf numFmtId="165" fontId="1" fillId="0" borderId="0" xfId="0" applyNumberFormat="1" applyFont="1" applyAlignment="1">
      <alignment horizontal="left" vertical="center" wrapText="1" indent="1"/>
    </xf>
    <xf numFmtId="165" fontId="13" fillId="0" borderId="0" xfId="0" applyNumberFormat="1" applyFont="1" applyAlignment="1">
      <alignment vertical="center"/>
    </xf>
    <xf numFmtId="165" fontId="2" fillId="0" borderId="0" xfId="0" applyNumberFormat="1" applyFont="1" applyAlignment="1">
      <alignment horizontal="left" vertical="center"/>
    </xf>
    <xf numFmtId="165" fontId="2" fillId="0" borderId="0" xfId="0" applyNumberFormat="1" applyFont="1" applyAlignment="1">
      <alignment wrapText="1"/>
    </xf>
    <xf numFmtId="165" fontId="2" fillId="5" borderId="0" xfId="0" applyNumberFormat="1" applyFont="1" applyFill="1" applyAlignment="1">
      <alignment wrapText="1"/>
    </xf>
    <xf numFmtId="165" fontId="2" fillId="0" borderId="0" xfId="0" applyNumberFormat="1" applyFont="1" applyAlignment="1">
      <alignment horizontal="left" wrapText="1" indent="1"/>
    </xf>
    <xf numFmtId="165" fontId="1" fillId="0" borderId="0" xfId="0" applyNumberFormat="1" applyFont="1" applyAlignment="1">
      <alignment horizontal="left" indent="1"/>
    </xf>
    <xf numFmtId="165" fontId="1" fillId="0" borderId="0" xfId="0" applyNumberFormat="1" applyFont="1" applyAlignment="1">
      <alignment horizontal="center" vertical="center"/>
    </xf>
    <xf numFmtId="165" fontId="7" fillId="0" borderId="0" xfId="0" applyNumberFormat="1" applyFont="1" applyAlignment="1">
      <alignment horizontal="left" vertical="center"/>
    </xf>
    <xf numFmtId="0" fontId="2" fillId="0" borderId="0" xfId="0" applyFont="1" applyAlignment="1">
      <alignment horizontal="center" vertical="center" wrapText="1"/>
    </xf>
    <xf numFmtId="0" fontId="19"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17" fillId="5" borderId="0" xfId="0" applyFont="1" applyFill="1" applyAlignment="1">
      <alignment horizontal="center"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wrapText="1"/>
    </xf>
    <xf numFmtId="0" fontId="2" fillId="5" borderId="0" xfId="0" applyFont="1" applyFill="1" applyAlignment="1">
      <alignment horizontal="center" wrapText="1"/>
    </xf>
    <xf numFmtId="0" fontId="1" fillId="0" borderId="0" xfId="0" applyFont="1" applyAlignment="1">
      <alignment horizontal="center"/>
    </xf>
    <xf numFmtId="165" fontId="2" fillId="0" borderId="1" xfId="0" applyNumberFormat="1" applyFont="1" applyBorder="1" applyAlignment="1">
      <alignment vertical="center"/>
    </xf>
    <xf numFmtId="165" fontId="6" fillId="0" borderId="1" xfId="0" applyNumberFormat="1" applyFont="1" applyBorder="1" applyAlignment="1">
      <alignment vertical="center" wrapText="1"/>
    </xf>
    <xf numFmtId="0" fontId="8" fillId="0" borderId="0" xfId="0" applyFont="1" applyAlignment="1">
      <alignment horizontal="left" vertical="center" indent="1"/>
    </xf>
    <xf numFmtId="0" fontId="0" fillId="0" borderId="0" xfId="0" applyAlignment="1">
      <alignment vertical="center"/>
    </xf>
    <xf numFmtId="14" fontId="8" fillId="0" borderId="0" xfId="0" applyNumberFormat="1" applyFont="1" applyAlignment="1">
      <alignment horizontal="left" vertical="center" indent="1"/>
    </xf>
    <xf numFmtId="166" fontId="21" fillId="0" borderId="0" xfId="0" applyNumberFormat="1" applyFont="1" applyAlignment="1">
      <alignment horizontal="left" vertical="center" indent="1"/>
    </xf>
    <xf numFmtId="0" fontId="1" fillId="0" borderId="0" xfId="0" applyFont="1" applyAlignment="1">
      <alignment horizontal="left" vertical="center" indent="1"/>
    </xf>
    <xf numFmtId="166" fontId="6" fillId="0" borderId="0" xfId="0" applyNumberFormat="1" applyFont="1" applyAlignment="1">
      <alignment horizontal="left" vertical="center" indent="1"/>
    </xf>
    <xf numFmtId="166" fontId="10" fillId="4" borderId="2" xfId="0" applyNumberFormat="1" applyFont="1" applyFill="1" applyBorder="1" applyAlignment="1">
      <alignment horizontal="left" vertical="center" wrapText="1"/>
    </xf>
    <xf numFmtId="166" fontId="10" fillId="4" borderId="2" xfId="0" applyNumberFormat="1" applyFont="1" applyFill="1" applyBorder="1" applyAlignment="1">
      <alignment horizontal="left" vertical="center"/>
    </xf>
    <xf numFmtId="166" fontId="10" fillId="4" borderId="2" xfId="0" applyNumberFormat="1" applyFont="1" applyFill="1" applyBorder="1" applyAlignment="1">
      <alignment horizontal="left" vertical="center" indent="1"/>
    </xf>
    <xf numFmtId="43" fontId="2" fillId="0" borderId="1" xfId="2" applyFont="1" applyBorder="1" applyAlignment="1">
      <alignment horizontal="center" vertical="center"/>
    </xf>
    <xf numFmtId="43" fontId="2" fillId="0" borderId="1" xfId="2" applyFont="1" applyBorder="1" applyAlignment="1">
      <alignment horizontal="center" vertical="center" wrapText="1"/>
    </xf>
    <xf numFmtId="164" fontId="20" fillId="0" borderId="0" xfId="0" applyNumberFormat="1" applyFont="1"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0" fontId="2" fillId="0" borderId="4" xfId="0" applyFont="1" applyBorder="1" applyAlignment="1">
      <alignment horizontal="left" wrapText="1"/>
    </xf>
    <xf numFmtId="0" fontId="2" fillId="0" borderId="4" xfId="0" applyFont="1" applyBorder="1" applyAlignment="1">
      <alignment horizontal="center" wrapText="1"/>
    </xf>
    <xf numFmtId="165" fontId="2" fillId="0" borderId="0" xfId="0" applyNumberFormat="1" applyFont="1" applyAlignment="1">
      <alignment horizontal="left" wrapText="1"/>
    </xf>
    <xf numFmtId="44" fontId="2" fillId="0" borderId="1" xfId="0" applyNumberFormat="1"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indent="1"/>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15" fontId="2" fillId="6" borderId="3" xfId="0" applyNumberFormat="1" applyFont="1" applyFill="1" applyBorder="1" applyAlignment="1" applyProtection="1">
      <alignment horizontal="left" vertical="center"/>
      <protection locked="0"/>
    </xf>
    <xf numFmtId="0" fontId="1" fillId="4" borderId="5" xfId="0"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0" fontId="6"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left" vertical="center" indent="1"/>
      <protection locked="0"/>
    </xf>
    <xf numFmtId="15" fontId="6" fillId="6" borderId="1" xfId="0" applyNumberFormat="1" applyFont="1" applyFill="1" applyBorder="1" applyAlignment="1" applyProtection="1">
      <alignment horizontal="left" vertical="center" indent="1"/>
      <protection locked="0"/>
    </xf>
    <xf numFmtId="15" fontId="6" fillId="6" borderId="1" xfId="0" applyNumberFormat="1" applyFont="1" applyFill="1" applyBorder="1" applyAlignment="1" applyProtection="1">
      <alignment horizontal="center" vertical="center"/>
      <protection locked="0"/>
    </xf>
    <xf numFmtId="16" fontId="6" fillId="6" borderId="1"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left" vertical="center" wrapText="1" indent="1"/>
      <protection locked="0"/>
    </xf>
    <xf numFmtId="0" fontId="2" fillId="6" borderId="2" xfId="0" applyFont="1" applyFill="1" applyBorder="1" applyAlignment="1" applyProtection="1">
      <alignment horizontal="left" vertical="center" indent="1"/>
      <protection locked="0"/>
    </xf>
    <xf numFmtId="49" fontId="2" fillId="6" borderId="2" xfId="0" quotePrefix="1" applyNumberFormat="1" applyFont="1" applyFill="1" applyBorder="1" applyAlignment="1" applyProtection="1">
      <alignment horizontal="left" vertical="center" indent="1"/>
      <protection locked="0"/>
    </xf>
    <xf numFmtId="49" fontId="2" fillId="6" borderId="2" xfId="0" applyNumberFormat="1" applyFont="1" applyFill="1" applyBorder="1" applyAlignment="1" applyProtection="1">
      <alignment horizontal="left" vertical="center" indent="1"/>
      <protection locked="0"/>
    </xf>
    <xf numFmtId="0" fontId="17" fillId="5" borderId="2" xfId="0" applyFont="1" applyFill="1" applyBorder="1" applyAlignment="1">
      <alignment horizontal="left" vertical="center"/>
    </xf>
    <xf numFmtId="0" fontId="2" fillId="0" borderId="0" xfId="0" applyFont="1" applyAlignment="1">
      <alignment horizontal="left" vertical="center" wrapText="1"/>
    </xf>
    <xf numFmtId="0" fontId="17" fillId="5" borderId="0" xfId="0" applyFont="1" applyFill="1" applyAlignment="1">
      <alignment horizontal="left" vertical="center" wrapText="1"/>
    </xf>
    <xf numFmtId="0" fontId="17" fillId="5" borderId="3" xfId="0" applyFont="1" applyFill="1" applyBorder="1" applyAlignment="1">
      <alignment horizontal="left" vertical="center"/>
    </xf>
    <xf numFmtId="0" fontId="17" fillId="5" borderId="1" xfId="0" applyFont="1" applyFill="1" applyBorder="1" applyAlignment="1">
      <alignment horizontal="left" vertical="center"/>
    </xf>
    <xf numFmtId="0" fontId="17" fillId="5" borderId="3" xfId="0" applyFont="1" applyFill="1" applyBorder="1" applyAlignment="1">
      <alignment horizontal="left" vertical="center" wrapText="1"/>
    </xf>
    <xf numFmtId="0" fontId="2" fillId="0" borderId="0" xfId="1" applyFont="1" applyFill="1" applyBorder="1" applyAlignment="1" applyProtection="1">
      <alignment horizontal="left" vertical="center" wrapText="1"/>
    </xf>
    <xf numFmtId="0" fontId="5" fillId="6" borderId="2" xfId="1" applyFill="1" applyBorder="1" applyAlignment="1" applyProtection="1">
      <alignment horizontal="left" vertical="center" wrapText="1" indent="1"/>
      <protection locked="0"/>
    </xf>
    <xf numFmtId="0" fontId="22" fillId="6" borderId="2" xfId="1" applyFont="1" applyFill="1" applyBorder="1" applyAlignment="1" applyProtection="1">
      <alignment horizontal="left" vertical="center" wrapText="1" indent="1"/>
      <protection locked="0"/>
    </xf>
    <xf numFmtId="0" fontId="2" fillId="6" borderId="2" xfId="0" applyFont="1" applyFill="1" applyBorder="1" applyAlignment="1">
      <alignment horizontal="left" vertical="center" indent="1"/>
    </xf>
    <xf numFmtId="164" fontId="20" fillId="6" borderId="2" xfId="0" applyNumberFormat="1" applyFont="1" applyFill="1" applyBorder="1" applyAlignment="1">
      <alignment horizontal="left" vertical="center"/>
    </xf>
    <xf numFmtId="164" fontId="2" fillId="6" borderId="2"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0" fontId="2" fillId="0" borderId="0" xfId="1" applyFont="1" applyBorder="1" applyAlignment="1" applyProtection="1">
      <alignment horizontal="left" vertical="center" wrapText="1"/>
    </xf>
    <xf numFmtId="0" fontId="12" fillId="0" borderId="0" xfId="1" applyFont="1" applyFill="1" applyBorder="1" applyAlignment="1" applyProtection="1">
      <alignment horizontal="left" vertical="center" wrapText="1"/>
    </xf>
  </cellXfs>
  <cellStyles count="3">
    <cellStyle name="Comma" xfId="2" builtinId="3"/>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FFFF65"/>
      <color rgb="FFFFFF8B"/>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720886</xdr:rowOff>
    </xdr:from>
    <xdr:to>
      <xdr:col>6</xdr:col>
      <xdr:colOff>495152</xdr:colOff>
      <xdr:row>3</xdr:row>
      <xdr:rowOff>538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20886"/>
          <a:ext cx="8969227" cy="467102"/>
        </a:xfrm>
        <a:prstGeom prst="rect">
          <a:avLst/>
        </a:prstGeom>
      </xdr:spPr>
    </xdr:pic>
    <xdr:clientData/>
  </xdr:twoCellAnchor>
  <xdr:twoCellAnchor editAs="oneCell">
    <xdr:from>
      <xdr:col>0</xdr:col>
      <xdr:colOff>1262923</xdr:colOff>
      <xdr:row>165</xdr:row>
      <xdr:rowOff>0</xdr:rowOff>
    </xdr:from>
    <xdr:to>
      <xdr:col>6</xdr:col>
      <xdr:colOff>0</xdr:colOff>
      <xdr:row>165</xdr:row>
      <xdr:rowOff>533663</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1262923" y="34727898"/>
          <a:ext cx="7207977" cy="533663"/>
        </a:xfrm>
        <a:prstGeom prst="rect">
          <a:avLst/>
        </a:prstGeom>
      </xdr:spPr>
    </xdr:pic>
    <xdr:clientData/>
  </xdr:twoCellAnchor>
  <xdr:twoCellAnchor editAs="oneCell">
    <xdr:from>
      <xdr:col>5</xdr:col>
      <xdr:colOff>1599406</xdr:colOff>
      <xdr:row>0</xdr:row>
      <xdr:rowOff>71438</xdr:rowOff>
    </xdr:from>
    <xdr:to>
      <xdr:col>6</xdr:col>
      <xdr:colOff>941194</xdr:colOff>
      <xdr:row>0</xdr:row>
      <xdr:rowOff>484588</xdr:rowOff>
    </xdr:to>
    <xdr:pic>
      <xdr:nvPicPr>
        <xdr:cNvPr id="2" name="Picture 1">
          <a:extLst>
            <a:ext uri="{FF2B5EF4-FFF2-40B4-BE49-F238E27FC236}">
              <a16:creationId xmlns:a16="http://schemas.microsoft.com/office/drawing/2014/main" id="{E65B99E9-F413-47BD-99B8-A7ECB23883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38344" y="71438"/>
          <a:ext cx="1065019" cy="409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2"/>
  <sheetViews>
    <sheetView showGridLines="0" tabSelected="1" view="pageBreakPreview" zoomScale="106" zoomScaleNormal="100" zoomScaleSheetLayoutView="106" workbookViewId="0">
      <selection activeCell="Z31" sqref="Z31"/>
    </sheetView>
  </sheetViews>
  <sheetFormatPr defaultColWidth="8.7265625" defaultRowHeight="12.5" x14ac:dyDescent="0.25"/>
  <cols>
    <col min="1" max="1" width="42.36328125" style="1" customWidth="1"/>
    <col min="2" max="2" width="19.54296875" style="1" bestFit="1" customWidth="1"/>
    <col min="3" max="3" width="12.1796875" style="64" customWidth="1"/>
    <col min="4" max="4" width="9" style="64" customWidth="1"/>
    <col min="5" max="5" width="13.453125" style="42" customWidth="1"/>
    <col min="6" max="6" width="24.7265625" style="1" customWidth="1"/>
    <col min="7" max="7" width="14.7265625" style="42" customWidth="1"/>
    <col min="8" max="8" width="10" style="1" hidden="1" customWidth="1"/>
    <col min="9" max="9" width="0.1796875" style="1" customWidth="1"/>
    <col min="10" max="10" width="11" style="1" hidden="1" customWidth="1"/>
    <col min="11" max="21" width="9.1796875" style="1" hidden="1" customWidth="1"/>
    <col min="22" max="16384" width="8.7265625" style="1"/>
  </cols>
  <sheetData>
    <row r="1" spans="1:7" ht="64.900000000000006" customHeight="1" x14ac:dyDescent="0.25">
      <c r="A1" s="22" t="s">
        <v>174</v>
      </c>
      <c r="B1" s="23"/>
      <c r="C1" s="63"/>
      <c r="D1" s="63"/>
      <c r="E1" s="41"/>
      <c r="F1" s="23"/>
      <c r="G1" s="41"/>
    </row>
    <row r="3" spans="1:7" ht="16.149999999999999" customHeight="1" x14ac:dyDescent="0.25"/>
    <row r="4" spans="1:7" ht="19.899999999999999" customHeight="1" x14ac:dyDescent="0.25">
      <c r="A4" s="19" t="s">
        <v>50</v>
      </c>
      <c r="B4" s="98"/>
      <c r="C4" s="6"/>
      <c r="D4" s="6"/>
      <c r="E4" s="84" t="s">
        <v>49</v>
      </c>
      <c r="F4" s="98"/>
      <c r="G4" s="78"/>
    </row>
    <row r="5" spans="1:7" s="2" customFormat="1" ht="19.899999999999999" customHeight="1" x14ac:dyDescent="0.3">
      <c r="A5" s="20" t="s">
        <v>51</v>
      </c>
      <c r="B5" s="99"/>
      <c r="C5" s="79"/>
      <c r="D5" s="79"/>
      <c r="E5" s="85" t="s">
        <v>84</v>
      </c>
      <c r="F5" s="100"/>
      <c r="G5" s="80"/>
    </row>
    <row r="6" spans="1:7" x14ac:dyDescent="0.25">
      <c r="A6" s="6"/>
      <c r="B6" s="6"/>
      <c r="C6" s="6"/>
      <c r="D6" s="6"/>
      <c r="E6" s="81"/>
      <c r="F6" s="6"/>
      <c r="G6" s="6"/>
    </row>
    <row r="7" spans="1:7" s="3" customFormat="1" ht="19.899999999999999" customHeight="1" x14ac:dyDescent="0.3">
      <c r="A7" s="13" t="s">
        <v>52</v>
      </c>
      <c r="B7" s="110"/>
      <c r="C7" s="110"/>
      <c r="D7" s="82"/>
      <c r="E7" s="86" t="s">
        <v>10</v>
      </c>
      <c r="F7" s="110"/>
      <c r="G7" s="110"/>
    </row>
    <row r="8" spans="1:7" s="3" customFormat="1" ht="19.899999999999999" customHeight="1" x14ac:dyDescent="0.3">
      <c r="A8" s="14" t="s">
        <v>53</v>
      </c>
      <c r="B8" s="110"/>
      <c r="C8" s="110"/>
      <c r="D8" s="82"/>
      <c r="E8" s="86" t="s">
        <v>2</v>
      </c>
      <c r="F8" s="110"/>
      <c r="G8" s="110"/>
    </row>
    <row r="9" spans="1:7" s="3" customFormat="1" ht="19.899999999999999" customHeight="1" x14ac:dyDescent="0.3">
      <c r="A9" s="11"/>
      <c r="B9" s="110"/>
      <c r="C9" s="110"/>
      <c r="D9" s="82"/>
      <c r="E9" s="83"/>
      <c r="F9" s="15"/>
      <c r="G9" s="15"/>
    </row>
    <row r="10" spans="1:7" s="3" customFormat="1" ht="19.899999999999999" customHeight="1" x14ac:dyDescent="0.3">
      <c r="A10" s="12"/>
      <c r="B10" s="110"/>
      <c r="C10" s="110"/>
      <c r="D10" s="82"/>
      <c r="E10" s="86" t="s">
        <v>8</v>
      </c>
      <c r="F10" s="111"/>
      <c r="G10" s="112"/>
    </row>
    <row r="11" spans="1:7" s="3" customFormat="1" ht="19.899999999999999" customHeight="1" x14ac:dyDescent="0.3">
      <c r="A11" s="12" t="s">
        <v>54</v>
      </c>
      <c r="B11" s="110"/>
      <c r="C11" s="110"/>
      <c r="D11" s="82"/>
      <c r="E11" s="86" t="s">
        <v>9</v>
      </c>
      <c r="F11" s="111"/>
      <c r="G11" s="112"/>
    </row>
    <row r="12" spans="1:7" s="3" customFormat="1" ht="19.899999999999999" customHeight="1" x14ac:dyDescent="0.3">
      <c r="A12" s="13" t="s">
        <v>55</v>
      </c>
      <c r="B12" s="110"/>
      <c r="C12" s="110"/>
      <c r="D12" s="82"/>
      <c r="E12" s="86" t="s">
        <v>5</v>
      </c>
      <c r="F12" s="120"/>
      <c r="G12" s="121"/>
    </row>
    <row r="13" spans="1:7" s="3" customFormat="1" ht="11.5" x14ac:dyDescent="0.3">
      <c r="A13" s="15"/>
      <c r="B13" s="15"/>
      <c r="C13" s="82"/>
      <c r="D13" s="82"/>
    </row>
    <row r="14" spans="1:7" s="3" customFormat="1" ht="19.899999999999999" customHeight="1" x14ac:dyDescent="0.3">
      <c r="A14" s="13" t="s">
        <v>56</v>
      </c>
      <c r="B14" s="122"/>
      <c r="C14" s="122"/>
      <c r="D14" s="82"/>
      <c r="E14" s="83"/>
      <c r="F14" s="15"/>
      <c r="G14" s="15"/>
    </row>
    <row r="15" spans="1:7" s="3" customFormat="1" ht="19.899999999999999" customHeight="1" x14ac:dyDescent="0.3">
      <c r="A15" s="11" t="s">
        <v>36</v>
      </c>
      <c r="B15" s="122"/>
      <c r="C15" s="122"/>
      <c r="D15" s="82"/>
      <c r="E15" s="85" t="s">
        <v>6</v>
      </c>
      <c r="F15" s="124"/>
      <c r="G15" s="124"/>
    </row>
    <row r="16" spans="1:7" s="3" customFormat="1" ht="19.899999999999999" customHeight="1" x14ac:dyDescent="0.3">
      <c r="A16" s="13" t="s">
        <v>57</v>
      </c>
      <c r="B16" s="123"/>
      <c r="C16" s="123"/>
      <c r="D16" s="65"/>
      <c r="E16" s="44"/>
      <c r="F16" s="21"/>
      <c r="G16" s="43"/>
    </row>
    <row r="17" spans="1:11" s="3" customFormat="1" ht="9.75" customHeight="1" x14ac:dyDescent="0.3">
      <c r="A17" s="82"/>
      <c r="B17" s="89"/>
      <c r="C17" s="89"/>
      <c r="D17" s="65"/>
      <c r="E17" s="44"/>
      <c r="F17" s="21"/>
      <c r="G17" s="43"/>
    </row>
    <row r="18" spans="1:11" s="3" customFormat="1" ht="16" customHeight="1" x14ac:dyDescent="0.3">
      <c r="A18" s="115" t="s">
        <v>60</v>
      </c>
      <c r="B18" s="115"/>
      <c r="C18" s="115"/>
      <c r="D18" s="115"/>
      <c r="E18" s="115"/>
      <c r="F18" s="115"/>
      <c r="G18" s="115"/>
    </row>
    <row r="19" spans="1:11" s="90" customFormat="1" ht="11.5" x14ac:dyDescent="0.3">
      <c r="A19" s="114" t="s">
        <v>46</v>
      </c>
      <c r="B19" s="114"/>
      <c r="C19" s="114"/>
      <c r="D19" s="114"/>
      <c r="E19" s="114"/>
      <c r="F19" s="114"/>
      <c r="G19" s="114"/>
    </row>
    <row r="20" spans="1:11" s="90" customFormat="1" ht="11.5" x14ac:dyDescent="0.3">
      <c r="A20" s="114" t="s">
        <v>69</v>
      </c>
      <c r="B20" s="114"/>
      <c r="C20" s="114"/>
      <c r="D20" s="114"/>
      <c r="E20" s="114"/>
      <c r="F20" s="114"/>
      <c r="G20" s="114"/>
    </row>
    <row r="21" spans="1:11" s="90" customFormat="1" ht="11.5" x14ac:dyDescent="0.3">
      <c r="A21" s="114" t="s">
        <v>70</v>
      </c>
      <c r="B21" s="114"/>
      <c r="C21" s="114"/>
      <c r="D21" s="114"/>
      <c r="E21" s="114"/>
      <c r="F21" s="114"/>
      <c r="G21" s="114"/>
    </row>
    <row r="22" spans="1:11" s="90" customFormat="1" ht="11.5" x14ac:dyDescent="0.3">
      <c r="A22" s="114" t="s">
        <v>68</v>
      </c>
      <c r="B22" s="114"/>
      <c r="C22" s="114"/>
      <c r="D22" s="114"/>
      <c r="E22" s="114"/>
      <c r="F22" s="114"/>
      <c r="G22" s="114"/>
    </row>
    <row r="23" spans="1:11" s="90" customFormat="1" ht="11.5" x14ac:dyDescent="0.3">
      <c r="A23" s="125" t="s">
        <v>62</v>
      </c>
      <c r="B23" s="125"/>
      <c r="C23" s="125"/>
      <c r="D23" s="125"/>
      <c r="E23" s="125"/>
      <c r="F23" s="125"/>
      <c r="G23" s="125"/>
    </row>
    <row r="24" spans="1:11" s="90" customFormat="1" ht="45.75" customHeight="1" x14ac:dyDescent="0.3">
      <c r="A24" s="126" t="s">
        <v>71</v>
      </c>
      <c r="B24" s="126"/>
      <c r="C24" s="126"/>
      <c r="D24" s="126"/>
      <c r="E24" s="126"/>
      <c r="F24" s="126"/>
      <c r="G24" s="126"/>
    </row>
    <row r="25" spans="1:11" s="90" customFormat="1" ht="26.25" customHeight="1" x14ac:dyDescent="0.3">
      <c r="A25" s="114" t="s">
        <v>72</v>
      </c>
      <c r="B25" s="114"/>
      <c r="C25" s="114"/>
      <c r="D25" s="114"/>
      <c r="E25" s="114"/>
      <c r="F25" s="114"/>
      <c r="G25" s="114"/>
    </row>
    <row r="26" spans="1:11" s="91" customFormat="1" x14ac:dyDescent="0.25">
      <c r="A26" s="114" t="s">
        <v>47</v>
      </c>
      <c r="B26" s="114"/>
      <c r="C26" s="114"/>
      <c r="D26" s="114"/>
      <c r="E26" s="114"/>
      <c r="F26" s="114"/>
      <c r="G26" s="114"/>
    </row>
    <row r="27" spans="1:11" s="91" customFormat="1" ht="29.25" customHeight="1" x14ac:dyDescent="0.3">
      <c r="A27" s="114" t="s">
        <v>73</v>
      </c>
      <c r="B27" s="114"/>
      <c r="C27" s="114"/>
      <c r="D27" s="114"/>
      <c r="E27" s="114"/>
      <c r="F27" s="114"/>
      <c r="G27" s="114"/>
      <c r="K27" s="90"/>
    </row>
    <row r="28" spans="1:11" s="91" customFormat="1" ht="13" x14ac:dyDescent="0.3">
      <c r="A28" s="114" t="s">
        <v>74</v>
      </c>
      <c r="B28" s="114"/>
      <c r="C28" s="114"/>
      <c r="D28" s="114"/>
      <c r="E28" s="114"/>
      <c r="F28" s="114"/>
      <c r="G28" s="114"/>
      <c r="K28" s="90"/>
    </row>
    <row r="29" spans="1:11" s="91" customFormat="1" ht="13" x14ac:dyDescent="0.3">
      <c r="A29" s="114" t="s">
        <v>75</v>
      </c>
      <c r="B29" s="114"/>
      <c r="C29" s="114"/>
      <c r="D29" s="114"/>
      <c r="E29" s="114"/>
      <c r="F29" s="114"/>
      <c r="G29" s="114"/>
      <c r="K29" s="90"/>
    </row>
    <row r="30" spans="1:11" s="91" customFormat="1" x14ac:dyDescent="0.25">
      <c r="A30" s="114" t="s">
        <v>61</v>
      </c>
      <c r="B30" s="114"/>
      <c r="C30" s="114"/>
      <c r="D30" s="114"/>
      <c r="E30" s="114"/>
      <c r="F30" s="114"/>
      <c r="G30" s="114"/>
    </row>
    <row r="31" spans="1:11" s="91" customFormat="1" ht="27.75" customHeight="1" x14ac:dyDescent="0.25">
      <c r="A31" s="114" t="s">
        <v>76</v>
      </c>
      <c r="B31" s="114"/>
      <c r="C31" s="114"/>
      <c r="D31" s="114"/>
      <c r="E31" s="114"/>
      <c r="F31" s="114"/>
      <c r="G31" s="114"/>
    </row>
    <row r="32" spans="1:11" s="91" customFormat="1" ht="38.25" customHeight="1" x14ac:dyDescent="0.25">
      <c r="A32" s="119" t="s">
        <v>77</v>
      </c>
      <c r="B32" s="119"/>
      <c r="C32" s="119"/>
      <c r="D32" s="119"/>
      <c r="E32" s="119"/>
      <c r="F32" s="119"/>
      <c r="G32" s="119"/>
    </row>
    <row r="33" spans="1:7" s="91" customFormat="1" x14ac:dyDescent="0.25">
      <c r="A33" s="127" t="s">
        <v>63</v>
      </c>
      <c r="B33" s="127"/>
      <c r="C33" s="127"/>
      <c r="D33" s="127"/>
      <c r="E33" s="127"/>
      <c r="F33" s="127"/>
      <c r="G33" s="127"/>
    </row>
    <row r="34" spans="1:7" s="91" customFormat="1" ht="13" x14ac:dyDescent="0.3">
      <c r="A34" s="90"/>
      <c r="B34" s="92"/>
      <c r="C34" s="93"/>
      <c r="D34" s="73"/>
      <c r="E34" s="94"/>
      <c r="F34" s="90"/>
      <c r="G34" s="94"/>
    </row>
    <row r="35" spans="1:7" s="28" customFormat="1" ht="17" customHeight="1" x14ac:dyDescent="0.25">
      <c r="A35" s="117" t="s">
        <v>163</v>
      </c>
      <c r="B35" s="117"/>
      <c r="C35" s="117"/>
      <c r="D35" s="117"/>
      <c r="E35" s="117"/>
      <c r="F35" s="117"/>
      <c r="G35" s="117"/>
    </row>
    <row r="36" spans="1:7" ht="27" customHeight="1" x14ac:dyDescent="0.25">
      <c r="A36" s="68" t="s">
        <v>0</v>
      </c>
      <c r="B36" s="68" t="s">
        <v>11</v>
      </c>
      <c r="C36" s="68" t="s">
        <v>17</v>
      </c>
      <c r="D36" s="68" t="s">
        <v>19</v>
      </c>
      <c r="E36" s="101" t="s">
        <v>175</v>
      </c>
      <c r="F36" s="68" t="s">
        <v>3</v>
      </c>
      <c r="G36" s="102" t="s">
        <v>13</v>
      </c>
    </row>
    <row r="37" spans="1:7" ht="82" customHeight="1" x14ac:dyDescent="0.25">
      <c r="A37" s="5" t="s">
        <v>81</v>
      </c>
      <c r="B37" s="4" t="s">
        <v>14</v>
      </c>
      <c r="C37" s="103"/>
      <c r="D37" s="103"/>
      <c r="E37" s="87">
        <v>11800</v>
      </c>
      <c r="F37" s="104"/>
      <c r="G37" s="95">
        <f t="shared" ref="G37:G42" si="0">C37*D37*E37</f>
        <v>0</v>
      </c>
    </row>
    <row r="38" spans="1:7" ht="83.5" customHeight="1" x14ac:dyDescent="0.25">
      <c r="A38" s="8" t="s">
        <v>82</v>
      </c>
      <c r="B38" s="4" t="s">
        <v>15</v>
      </c>
      <c r="C38" s="103"/>
      <c r="D38" s="103"/>
      <c r="E38" s="87">
        <v>8700</v>
      </c>
      <c r="F38" s="105"/>
      <c r="G38" s="95">
        <f t="shared" si="0"/>
        <v>0</v>
      </c>
    </row>
    <row r="39" spans="1:7" ht="67.5" x14ac:dyDescent="0.25">
      <c r="A39" s="16" t="s">
        <v>83</v>
      </c>
      <c r="B39" s="4" t="s">
        <v>16</v>
      </c>
      <c r="C39" s="103"/>
      <c r="D39" s="103"/>
      <c r="E39" s="87">
        <v>5300</v>
      </c>
      <c r="F39" s="104"/>
      <c r="G39" s="95">
        <f t="shared" si="0"/>
        <v>0</v>
      </c>
    </row>
    <row r="40" spans="1:7" ht="59" customHeight="1" x14ac:dyDescent="0.25">
      <c r="A40" s="8" t="s">
        <v>166</v>
      </c>
      <c r="B40" s="4" t="s">
        <v>146</v>
      </c>
      <c r="C40" s="103"/>
      <c r="D40" s="103"/>
      <c r="E40" s="87">
        <v>2000</v>
      </c>
      <c r="F40" s="106"/>
      <c r="G40" s="95">
        <f t="shared" si="0"/>
        <v>0</v>
      </c>
    </row>
    <row r="41" spans="1:7" ht="40" customHeight="1" x14ac:dyDescent="0.25">
      <c r="A41" s="16" t="s">
        <v>78</v>
      </c>
      <c r="B41" s="4" t="s">
        <v>44</v>
      </c>
      <c r="C41" s="103"/>
      <c r="D41" s="103"/>
      <c r="E41" s="87">
        <v>36.72</v>
      </c>
      <c r="F41" s="107"/>
      <c r="G41" s="95">
        <f t="shared" si="0"/>
        <v>0</v>
      </c>
    </row>
    <row r="42" spans="1:7" s="29" customFormat="1" ht="61.5" customHeight="1" x14ac:dyDescent="0.25">
      <c r="A42" s="8" t="s">
        <v>39</v>
      </c>
      <c r="B42" s="4" t="s">
        <v>38</v>
      </c>
      <c r="C42" s="103"/>
      <c r="D42" s="103"/>
      <c r="E42" s="87">
        <v>1390</v>
      </c>
      <c r="F42" s="104"/>
      <c r="G42" s="95">
        <f t="shared" si="0"/>
        <v>0</v>
      </c>
    </row>
    <row r="43" spans="1:7" ht="19.899999999999999" customHeight="1" x14ac:dyDescent="0.25">
      <c r="A43" s="27"/>
      <c r="B43" s="27"/>
      <c r="C43" s="62"/>
      <c r="D43" s="62"/>
      <c r="E43" s="48"/>
      <c r="F43" s="27"/>
      <c r="G43" s="48"/>
    </row>
    <row r="44" spans="1:7" ht="17" customHeight="1" x14ac:dyDescent="0.25">
      <c r="A44" s="118" t="s">
        <v>164</v>
      </c>
      <c r="B44" s="118"/>
      <c r="C44" s="118"/>
      <c r="D44" s="118"/>
      <c r="E44" s="118"/>
      <c r="F44" s="118"/>
      <c r="G44" s="118"/>
    </row>
    <row r="45" spans="1:7" ht="27" customHeight="1" x14ac:dyDescent="0.25">
      <c r="A45" s="68" t="s">
        <v>0</v>
      </c>
      <c r="B45" s="68" t="s">
        <v>12</v>
      </c>
      <c r="C45" s="68" t="s">
        <v>17</v>
      </c>
      <c r="D45" s="68" t="s">
        <v>19</v>
      </c>
      <c r="E45" s="101" t="s">
        <v>175</v>
      </c>
      <c r="F45" s="68" t="s">
        <v>3</v>
      </c>
      <c r="G45" s="102" t="s">
        <v>13</v>
      </c>
    </row>
    <row r="46" spans="1:7" ht="147.5" x14ac:dyDescent="0.25">
      <c r="A46" s="16" t="s">
        <v>141</v>
      </c>
      <c r="B46" s="4" t="s">
        <v>143</v>
      </c>
      <c r="C46" s="103"/>
      <c r="D46" s="103"/>
      <c r="E46" s="87">
        <v>9825</v>
      </c>
      <c r="F46" s="104"/>
      <c r="G46" s="47">
        <f>C46*D46*E46</f>
        <v>0</v>
      </c>
    </row>
    <row r="47" spans="1:7" ht="87.5" x14ac:dyDescent="0.25">
      <c r="A47" s="16" t="s">
        <v>140</v>
      </c>
      <c r="B47" s="4" t="s">
        <v>142</v>
      </c>
      <c r="C47" s="103"/>
      <c r="D47" s="103"/>
      <c r="E47" s="87">
        <v>4500</v>
      </c>
      <c r="F47" s="104"/>
      <c r="G47" s="47">
        <f>C47*D47*E47</f>
        <v>0</v>
      </c>
    </row>
    <row r="48" spans="1:7" ht="325" customHeight="1" x14ac:dyDescent="0.25">
      <c r="A48" s="16" t="s">
        <v>169</v>
      </c>
      <c r="B48" s="4" t="s">
        <v>168</v>
      </c>
      <c r="C48" s="103"/>
      <c r="D48" s="103"/>
      <c r="E48" s="87">
        <v>7391.3</v>
      </c>
      <c r="F48" s="104"/>
      <c r="G48" s="47">
        <f>C48*D48*E48</f>
        <v>0</v>
      </c>
    </row>
    <row r="49" spans="1:7" ht="159" x14ac:dyDescent="0.25">
      <c r="A49" s="16" t="s">
        <v>145</v>
      </c>
      <c r="B49" s="4" t="s">
        <v>144</v>
      </c>
      <c r="C49" s="103"/>
      <c r="D49" s="103"/>
      <c r="E49" s="87">
        <v>10325.280000000001</v>
      </c>
      <c r="F49" s="104"/>
      <c r="G49" s="47">
        <f>C49*D49*E49</f>
        <v>0</v>
      </c>
    </row>
    <row r="50" spans="1:7" ht="13.5" customHeight="1" x14ac:dyDescent="0.25">
      <c r="A50" s="28"/>
      <c r="B50" s="28"/>
      <c r="C50" s="69"/>
      <c r="D50" s="69"/>
      <c r="E50" s="49"/>
      <c r="F50" s="28"/>
      <c r="G50" s="49"/>
    </row>
    <row r="51" spans="1:7" ht="17" customHeight="1" x14ac:dyDescent="0.25">
      <c r="A51" s="118" t="s">
        <v>18</v>
      </c>
      <c r="B51" s="118"/>
      <c r="C51" s="118"/>
      <c r="D51" s="118"/>
      <c r="E51" s="118"/>
      <c r="F51" s="118"/>
      <c r="G51" s="118"/>
    </row>
    <row r="52" spans="1:7" ht="27" customHeight="1" x14ac:dyDescent="0.25">
      <c r="A52" s="68" t="s">
        <v>0</v>
      </c>
      <c r="B52" s="68" t="s">
        <v>12</v>
      </c>
      <c r="C52" s="68" t="s">
        <v>17</v>
      </c>
      <c r="D52" s="68" t="s">
        <v>19</v>
      </c>
      <c r="E52" s="101" t="s">
        <v>175</v>
      </c>
      <c r="F52" s="68" t="s">
        <v>3</v>
      </c>
      <c r="G52" s="102" t="s">
        <v>13</v>
      </c>
    </row>
    <row r="53" spans="1:7" ht="15.5" customHeight="1" x14ac:dyDescent="0.25">
      <c r="A53" s="17" t="s">
        <v>172</v>
      </c>
      <c r="B53" s="4" t="s">
        <v>40</v>
      </c>
      <c r="C53" s="103"/>
      <c r="D53" s="103"/>
      <c r="E53" s="87">
        <v>36.72</v>
      </c>
      <c r="F53" s="104"/>
      <c r="G53" s="47">
        <f>C53*D53*E53</f>
        <v>0</v>
      </c>
    </row>
    <row r="54" spans="1:7" ht="16" customHeight="1" x14ac:dyDescent="0.25">
      <c r="A54" s="17" t="s">
        <v>171</v>
      </c>
      <c r="B54" s="4" t="s">
        <v>147</v>
      </c>
      <c r="C54" s="103"/>
      <c r="D54" s="103"/>
      <c r="E54" s="87">
        <v>65.5</v>
      </c>
      <c r="F54" s="104"/>
      <c r="G54" s="47">
        <f>C54*D54*E54</f>
        <v>0</v>
      </c>
    </row>
    <row r="55" spans="1:7" ht="16" customHeight="1" x14ac:dyDescent="0.25">
      <c r="A55" s="17" t="s">
        <v>148</v>
      </c>
      <c r="B55" s="4" t="s">
        <v>149</v>
      </c>
      <c r="C55" s="103"/>
      <c r="D55" s="103"/>
      <c r="E55" s="87">
        <v>30</v>
      </c>
      <c r="F55" s="104"/>
      <c r="G55" s="47">
        <f>C55*D55*E55</f>
        <v>0</v>
      </c>
    </row>
    <row r="56" spans="1:7" ht="16" customHeight="1" x14ac:dyDescent="0.25">
      <c r="A56" s="17" t="s">
        <v>170</v>
      </c>
      <c r="B56" s="4" t="s">
        <v>173</v>
      </c>
      <c r="C56" s="103"/>
      <c r="D56" s="103"/>
      <c r="E56" s="87">
        <v>73.91</v>
      </c>
      <c r="F56" s="104"/>
      <c r="G56" s="47">
        <f>C56*D56*E56</f>
        <v>0</v>
      </c>
    </row>
    <row r="57" spans="1:7" ht="16" customHeight="1" x14ac:dyDescent="0.25">
      <c r="A57" s="17" t="s">
        <v>150</v>
      </c>
      <c r="B57" s="4" t="s">
        <v>151</v>
      </c>
      <c r="C57" s="103"/>
      <c r="D57" s="103"/>
      <c r="E57" s="87">
        <v>65</v>
      </c>
      <c r="F57" s="104"/>
      <c r="G57" s="47">
        <f>C57*D57*E57</f>
        <v>0</v>
      </c>
    </row>
    <row r="58" spans="1:7" ht="14.5" customHeight="1" x14ac:dyDescent="0.25">
      <c r="A58" s="29"/>
      <c r="B58" s="29"/>
      <c r="C58" s="70"/>
      <c r="D58" s="70"/>
      <c r="E58" s="50"/>
      <c r="F58" s="29"/>
      <c r="G58" s="50"/>
    </row>
    <row r="59" spans="1:7" ht="17" customHeight="1" x14ac:dyDescent="0.25">
      <c r="A59" s="118" t="s">
        <v>165</v>
      </c>
      <c r="B59" s="118"/>
      <c r="C59" s="118"/>
      <c r="D59" s="118"/>
      <c r="E59" s="118"/>
      <c r="F59" s="118"/>
      <c r="G59" s="118"/>
    </row>
    <row r="60" spans="1:7" ht="27" customHeight="1" x14ac:dyDescent="0.25">
      <c r="A60" s="68" t="s">
        <v>0</v>
      </c>
      <c r="B60" s="68" t="s">
        <v>12</v>
      </c>
      <c r="C60" s="68" t="s">
        <v>17</v>
      </c>
      <c r="D60" s="68" t="s">
        <v>19</v>
      </c>
      <c r="E60" s="101" t="s">
        <v>175</v>
      </c>
      <c r="F60" s="68" t="s">
        <v>3</v>
      </c>
      <c r="G60" s="102" t="s">
        <v>13</v>
      </c>
    </row>
    <row r="61" spans="1:7" ht="15.5" customHeight="1" x14ac:dyDescent="0.25">
      <c r="A61" s="8" t="s">
        <v>115</v>
      </c>
      <c r="B61" s="5" t="s">
        <v>167</v>
      </c>
      <c r="C61" s="103"/>
      <c r="D61" s="108"/>
      <c r="E61" s="88">
        <v>173.91</v>
      </c>
      <c r="F61" s="107"/>
      <c r="G61" s="47">
        <f>C61*D61*E61</f>
        <v>0</v>
      </c>
    </row>
    <row r="62" spans="1:7" ht="15.5" customHeight="1" x14ac:dyDescent="0.25">
      <c r="A62" s="8" t="s">
        <v>116</v>
      </c>
      <c r="B62" s="5" t="s">
        <v>167</v>
      </c>
      <c r="C62" s="103"/>
      <c r="D62" s="108"/>
      <c r="E62" s="88">
        <v>173.91</v>
      </c>
      <c r="F62" s="104"/>
      <c r="G62" s="47"/>
    </row>
    <row r="63" spans="1:7" ht="16" customHeight="1" x14ac:dyDescent="0.25">
      <c r="A63" s="8" t="s">
        <v>92</v>
      </c>
      <c r="B63" s="5" t="s">
        <v>104</v>
      </c>
      <c r="C63" s="103"/>
      <c r="D63" s="108"/>
      <c r="E63" s="88">
        <v>198.26</v>
      </c>
      <c r="F63" s="107"/>
      <c r="G63" s="47">
        <f>C63*D63*E63</f>
        <v>0</v>
      </c>
    </row>
    <row r="64" spans="1:7" s="30" customFormat="1" ht="16" customHeight="1" x14ac:dyDescent="0.25">
      <c r="A64" s="8" t="s">
        <v>93</v>
      </c>
      <c r="B64" s="5" t="s">
        <v>104</v>
      </c>
      <c r="C64" s="103"/>
      <c r="D64" s="108"/>
      <c r="E64" s="88">
        <v>198.25</v>
      </c>
      <c r="F64" s="107"/>
      <c r="G64" s="47">
        <f t="shared" ref="G64:G68" si="1">C64*D64*E64</f>
        <v>0</v>
      </c>
    </row>
    <row r="65" spans="1:7" ht="16" customHeight="1" x14ac:dyDescent="0.25">
      <c r="A65" s="8" t="s">
        <v>94</v>
      </c>
      <c r="B65" s="5" t="s">
        <v>104</v>
      </c>
      <c r="C65" s="103"/>
      <c r="D65" s="108"/>
      <c r="E65" s="88">
        <v>198.26</v>
      </c>
      <c r="F65" s="107"/>
      <c r="G65" s="47">
        <f t="shared" si="1"/>
        <v>0</v>
      </c>
    </row>
    <row r="66" spans="1:7" s="27" customFormat="1" ht="16" customHeight="1" x14ac:dyDescent="0.25">
      <c r="A66" s="8" t="s">
        <v>95</v>
      </c>
      <c r="B66" s="5" t="s">
        <v>104</v>
      </c>
      <c r="C66" s="103"/>
      <c r="D66" s="108"/>
      <c r="E66" s="88">
        <v>198.26</v>
      </c>
      <c r="F66" s="107"/>
      <c r="G66" s="47">
        <f t="shared" si="1"/>
        <v>0</v>
      </c>
    </row>
    <row r="67" spans="1:7" s="6" customFormat="1" ht="16" customHeight="1" x14ac:dyDescent="0.25">
      <c r="A67" s="8" t="s">
        <v>96</v>
      </c>
      <c r="B67" s="5" t="s">
        <v>104</v>
      </c>
      <c r="C67" s="103"/>
      <c r="D67" s="108"/>
      <c r="E67" s="88">
        <v>198.26</v>
      </c>
      <c r="F67" s="104"/>
      <c r="G67" s="47">
        <f t="shared" si="1"/>
        <v>0</v>
      </c>
    </row>
    <row r="68" spans="1:7" ht="16" customHeight="1" x14ac:dyDescent="0.25">
      <c r="A68" s="8" t="s">
        <v>97</v>
      </c>
      <c r="B68" s="5" t="s">
        <v>104</v>
      </c>
      <c r="C68" s="103"/>
      <c r="D68" s="108"/>
      <c r="E68" s="88">
        <v>198.26</v>
      </c>
      <c r="F68" s="104"/>
      <c r="G68" s="47">
        <f t="shared" si="1"/>
        <v>0</v>
      </c>
    </row>
    <row r="69" spans="1:7" s="6" customFormat="1" ht="16" customHeight="1" x14ac:dyDescent="0.25">
      <c r="A69" s="8" t="s">
        <v>98</v>
      </c>
      <c r="B69" s="5" t="s">
        <v>105</v>
      </c>
      <c r="C69" s="103"/>
      <c r="D69" s="108"/>
      <c r="E69" s="88">
        <v>234.8</v>
      </c>
      <c r="F69" s="104"/>
      <c r="G69" s="47">
        <f t="shared" ref="G69:G74" si="2">C69*D69*E69</f>
        <v>0</v>
      </c>
    </row>
    <row r="70" spans="1:7" s="6" customFormat="1" x14ac:dyDescent="0.25">
      <c r="A70" s="8" t="s">
        <v>99</v>
      </c>
      <c r="B70" s="5" t="s">
        <v>105</v>
      </c>
      <c r="C70" s="103"/>
      <c r="D70" s="108"/>
      <c r="E70" s="88">
        <v>234.8</v>
      </c>
      <c r="F70" s="104"/>
      <c r="G70" s="47">
        <f t="shared" si="2"/>
        <v>0</v>
      </c>
    </row>
    <row r="71" spans="1:7" s="27" customFormat="1" ht="11.5" x14ac:dyDescent="0.25">
      <c r="A71" s="8" t="s">
        <v>100</v>
      </c>
      <c r="B71" s="5" t="s">
        <v>105</v>
      </c>
      <c r="C71" s="103"/>
      <c r="D71" s="108"/>
      <c r="E71" s="88">
        <v>208.7</v>
      </c>
      <c r="F71" s="104"/>
      <c r="G71" s="47">
        <f t="shared" si="2"/>
        <v>0</v>
      </c>
    </row>
    <row r="72" spans="1:7" s="6" customFormat="1" ht="16" customHeight="1" x14ac:dyDescent="0.25">
      <c r="A72" s="8" t="s">
        <v>101</v>
      </c>
      <c r="B72" s="5" t="s">
        <v>105</v>
      </c>
      <c r="C72" s="103"/>
      <c r="D72" s="108"/>
      <c r="E72" s="88">
        <v>208.7</v>
      </c>
      <c r="F72" s="104"/>
      <c r="G72" s="47">
        <f t="shared" si="2"/>
        <v>0</v>
      </c>
    </row>
    <row r="73" spans="1:7" ht="16" customHeight="1" x14ac:dyDescent="0.25">
      <c r="A73" s="8" t="s">
        <v>102</v>
      </c>
      <c r="B73" s="5" t="s">
        <v>105</v>
      </c>
      <c r="C73" s="103"/>
      <c r="D73" s="108"/>
      <c r="E73" s="88">
        <v>208.7</v>
      </c>
      <c r="F73" s="104"/>
      <c r="G73" s="47">
        <f t="shared" si="2"/>
        <v>0</v>
      </c>
    </row>
    <row r="74" spans="1:7" ht="16" customHeight="1" x14ac:dyDescent="0.25">
      <c r="A74" s="8" t="s">
        <v>103</v>
      </c>
      <c r="B74" s="5" t="s">
        <v>105</v>
      </c>
      <c r="C74" s="103"/>
      <c r="D74" s="108"/>
      <c r="E74" s="88">
        <v>208.7</v>
      </c>
      <c r="F74" s="104"/>
      <c r="G74" s="47">
        <f t="shared" si="2"/>
        <v>0</v>
      </c>
    </row>
    <row r="75" spans="1:7" ht="16" customHeight="1" x14ac:dyDescent="0.25">
      <c r="A75" s="8" t="s">
        <v>106</v>
      </c>
      <c r="B75" s="5" t="s">
        <v>111</v>
      </c>
      <c r="C75" s="103"/>
      <c r="D75" s="103"/>
      <c r="E75" s="87">
        <v>156.52000000000001</v>
      </c>
      <c r="F75" s="107"/>
      <c r="G75" s="47">
        <f>C75*D75*E75</f>
        <v>0</v>
      </c>
    </row>
    <row r="76" spans="1:7" ht="16" customHeight="1" x14ac:dyDescent="0.25">
      <c r="A76" s="8" t="s">
        <v>107</v>
      </c>
      <c r="B76" s="5" t="s">
        <v>111</v>
      </c>
      <c r="C76" s="103"/>
      <c r="D76" s="103"/>
      <c r="E76" s="87">
        <v>156.52000000000001</v>
      </c>
      <c r="F76" s="104"/>
      <c r="G76" s="47">
        <f t="shared" ref="G76:G79" si="3">C76*D76*E76</f>
        <v>0</v>
      </c>
    </row>
    <row r="77" spans="1:7" ht="16" customHeight="1" x14ac:dyDescent="0.25">
      <c r="A77" s="8" t="s">
        <v>108</v>
      </c>
      <c r="B77" s="5" t="s">
        <v>111</v>
      </c>
      <c r="C77" s="103"/>
      <c r="D77" s="103"/>
      <c r="E77" s="87">
        <v>156.52000000000001</v>
      </c>
      <c r="F77" s="104"/>
      <c r="G77" s="47">
        <f t="shared" si="3"/>
        <v>0</v>
      </c>
    </row>
    <row r="78" spans="1:7" ht="16" customHeight="1" x14ac:dyDescent="0.25">
      <c r="A78" s="8" t="s">
        <v>109</v>
      </c>
      <c r="B78" s="5" t="s">
        <v>111</v>
      </c>
      <c r="C78" s="103"/>
      <c r="D78" s="103"/>
      <c r="E78" s="87">
        <v>156.52000000000001</v>
      </c>
      <c r="F78" s="103"/>
      <c r="G78" s="47">
        <f t="shared" si="3"/>
        <v>0</v>
      </c>
    </row>
    <row r="79" spans="1:7" ht="16" customHeight="1" x14ac:dyDescent="0.25">
      <c r="A79" s="8" t="s">
        <v>110</v>
      </c>
      <c r="B79" s="5" t="s">
        <v>111</v>
      </c>
      <c r="C79" s="103"/>
      <c r="D79" s="103"/>
      <c r="E79" s="87">
        <v>156.52000000000001</v>
      </c>
      <c r="F79" s="107"/>
      <c r="G79" s="47">
        <f t="shared" si="3"/>
        <v>0</v>
      </c>
    </row>
    <row r="80" spans="1:7" s="27" customFormat="1" ht="16" customHeight="1" x14ac:dyDescent="0.25">
      <c r="A80" s="8" t="s">
        <v>65</v>
      </c>
      <c r="B80" s="5" t="s">
        <v>20</v>
      </c>
      <c r="C80" s="103"/>
      <c r="D80" s="103"/>
      <c r="E80" s="87">
        <v>584.34</v>
      </c>
      <c r="F80" s="107"/>
      <c r="G80" s="47">
        <f>C80*D80*E80</f>
        <v>0</v>
      </c>
    </row>
    <row r="81" spans="1:7" ht="16" customHeight="1" x14ac:dyDescent="0.25">
      <c r="A81" s="8" t="s">
        <v>66</v>
      </c>
      <c r="B81" s="5" t="s">
        <v>20</v>
      </c>
      <c r="C81" s="103"/>
      <c r="D81" s="103"/>
      <c r="E81" s="87">
        <v>584.34</v>
      </c>
      <c r="F81" s="107"/>
      <c r="G81" s="47">
        <f>C81*D81*E81</f>
        <v>0</v>
      </c>
    </row>
    <row r="82" spans="1:7" x14ac:dyDescent="0.25">
      <c r="A82" s="27"/>
      <c r="B82" s="27"/>
      <c r="C82" s="62"/>
      <c r="D82" s="62"/>
      <c r="E82" s="48"/>
      <c r="F82" s="27"/>
      <c r="G82" s="48"/>
    </row>
    <row r="83" spans="1:7" s="31" customFormat="1" ht="17" customHeight="1" x14ac:dyDescent="0.25">
      <c r="A83" s="118" t="s">
        <v>158</v>
      </c>
      <c r="B83" s="118"/>
      <c r="C83" s="118"/>
      <c r="D83" s="118"/>
      <c r="E83" s="118"/>
      <c r="F83" s="118"/>
      <c r="G83" s="118"/>
    </row>
    <row r="84" spans="1:7" s="31" customFormat="1" ht="27" customHeight="1" x14ac:dyDescent="0.25">
      <c r="A84" s="68" t="s">
        <v>0</v>
      </c>
      <c r="B84" s="68" t="s">
        <v>12</v>
      </c>
      <c r="C84" s="68" t="s">
        <v>17</v>
      </c>
      <c r="D84" s="68" t="s">
        <v>19</v>
      </c>
      <c r="E84" s="101" t="s">
        <v>175</v>
      </c>
      <c r="F84" s="68" t="s">
        <v>3</v>
      </c>
      <c r="G84" s="102" t="s">
        <v>13</v>
      </c>
    </row>
    <row r="85" spans="1:7" s="31" customFormat="1" ht="16" customHeight="1" x14ac:dyDescent="0.25">
      <c r="A85" s="8" t="s">
        <v>21</v>
      </c>
      <c r="B85" s="4" t="s">
        <v>91</v>
      </c>
      <c r="C85" s="103"/>
      <c r="D85" s="103"/>
      <c r="E85" s="87">
        <v>286.95</v>
      </c>
      <c r="F85" s="104"/>
      <c r="G85" s="51">
        <f>C85*D85*E85</f>
        <v>0</v>
      </c>
    </row>
    <row r="86" spans="1:7" ht="16" customHeight="1" x14ac:dyDescent="0.25">
      <c r="A86" s="8" t="s">
        <v>22</v>
      </c>
      <c r="B86" s="4" t="s">
        <v>91</v>
      </c>
      <c r="C86" s="103"/>
      <c r="D86" s="103"/>
      <c r="E86" s="87">
        <v>286.95</v>
      </c>
      <c r="F86" s="104"/>
      <c r="G86" s="51">
        <f>C86*D86*E86</f>
        <v>0</v>
      </c>
    </row>
    <row r="87" spans="1:7" ht="19.899999999999999" customHeight="1" x14ac:dyDescent="0.25">
      <c r="A87" s="27"/>
      <c r="B87" s="27"/>
      <c r="C87" s="62"/>
      <c r="D87" s="62"/>
      <c r="E87" s="48"/>
      <c r="F87" s="27"/>
      <c r="G87" s="48"/>
    </row>
    <row r="88" spans="1:7" s="31" customFormat="1" ht="17" customHeight="1" x14ac:dyDescent="0.25">
      <c r="A88" s="115" t="s">
        <v>159</v>
      </c>
      <c r="B88" s="115"/>
      <c r="C88" s="115"/>
      <c r="D88" s="115"/>
      <c r="E88" s="115"/>
      <c r="F88" s="115"/>
      <c r="G88" s="115"/>
    </row>
    <row r="89" spans="1:7" ht="27" customHeight="1" x14ac:dyDescent="0.25">
      <c r="A89" s="68" t="s">
        <v>0</v>
      </c>
      <c r="B89" s="68" t="s">
        <v>12</v>
      </c>
      <c r="C89" s="68" t="s">
        <v>17</v>
      </c>
      <c r="D89" s="68" t="s">
        <v>19</v>
      </c>
      <c r="E89" s="101" t="s">
        <v>175</v>
      </c>
      <c r="F89" s="68" t="s">
        <v>3</v>
      </c>
      <c r="G89" s="102" t="s">
        <v>13</v>
      </c>
    </row>
    <row r="90" spans="1:7" ht="16" customHeight="1" x14ac:dyDescent="0.25">
      <c r="A90" s="8" t="s">
        <v>4</v>
      </c>
      <c r="B90" s="4" t="s">
        <v>91</v>
      </c>
      <c r="C90" s="103"/>
      <c r="D90" s="103"/>
      <c r="E90" s="88">
        <v>234.78</v>
      </c>
      <c r="F90" s="104"/>
      <c r="G90" s="47">
        <f>C90*D90*E90</f>
        <v>0</v>
      </c>
    </row>
    <row r="91" spans="1:7" ht="16" customHeight="1" x14ac:dyDescent="0.25">
      <c r="A91" s="8" t="s">
        <v>87</v>
      </c>
      <c r="B91" s="4" t="s">
        <v>91</v>
      </c>
      <c r="C91" s="103"/>
      <c r="D91" s="103"/>
      <c r="E91" s="88">
        <v>234.78</v>
      </c>
      <c r="F91" s="104"/>
      <c r="G91" s="47">
        <f t="shared" ref="G91:G95" si="4">C91*D91*E91</f>
        <v>0</v>
      </c>
    </row>
    <row r="92" spans="1:7" ht="16" customHeight="1" x14ac:dyDescent="0.25">
      <c r="A92" s="8" t="s">
        <v>118</v>
      </c>
      <c r="B92" s="4" t="s">
        <v>91</v>
      </c>
      <c r="C92" s="103"/>
      <c r="D92" s="103"/>
      <c r="E92" s="88">
        <v>234.78</v>
      </c>
      <c r="F92" s="104"/>
      <c r="G92" s="47">
        <f t="shared" ref="G92" si="5">C92*D92*E92</f>
        <v>0</v>
      </c>
    </row>
    <row r="93" spans="1:7" ht="16" customHeight="1" x14ac:dyDescent="0.25">
      <c r="A93" s="8" t="s">
        <v>88</v>
      </c>
      <c r="B93" s="4" t="s">
        <v>91</v>
      </c>
      <c r="C93" s="103"/>
      <c r="D93" s="103"/>
      <c r="E93" s="88">
        <v>260.86</v>
      </c>
      <c r="F93" s="104"/>
      <c r="G93" s="47">
        <f>C93*D93*E93</f>
        <v>0</v>
      </c>
    </row>
    <row r="94" spans="1:7" s="32" customFormat="1" ht="16" customHeight="1" x14ac:dyDescent="0.25">
      <c r="A94" s="8" t="s">
        <v>89</v>
      </c>
      <c r="B94" s="4" t="s">
        <v>91</v>
      </c>
      <c r="C94" s="103"/>
      <c r="D94" s="103"/>
      <c r="E94" s="88">
        <v>234.78</v>
      </c>
      <c r="F94" s="104"/>
      <c r="G94" s="47">
        <f t="shared" si="4"/>
        <v>0</v>
      </c>
    </row>
    <row r="95" spans="1:7" ht="16" customHeight="1" x14ac:dyDescent="0.25">
      <c r="A95" s="8" t="s">
        <v>90</v>
      </c>
      <c r="B95" s="4" t="s">
        <v>91</v>
      </c>
      <c r="C95" s="103"/>
      <c r="D95" s="103"/>
      <c r="E95" s="88">
        <v>234.78</v>
      </c>
      <c r="F95" s="104"/>
      <c r="G95" s="47">
        <f t="shared" si="4"/>
        <v>0</v>
      </c>
    </row>
    <row r="96" spans="1:7" x14ac:dyDescent="0.25">
      <c r="A96" s="27"/>
      <c r="B96" s="27"/>
      <c r="C96" s="62"/>
      <c r="D96" s="62"/>
      <c r="E96" s="48"/>
      <c r="F96" s="27"/>
      <c r="G96" s="48"/>
    </row>
    <row r="97" spans="1:9" ht="17" customHeight="1" x14ac:dyDescent="0.25">
      <c r="A97" s="115" t="s">
        <v>155</v>
      </c>
      <c r="B97" s="115"/>
      <c r="C97" s="115"/>
      <c r="D97" s="115"/>
      <c r="E97" s="115"/>
      <c r="F97" s="115"/>
      <c r="G97" s="115"/>
    </row>
    <row r="98" spans="1:9" ht="27" customHeight="1" x14ac:dyDescent="0.25">
      <c r="A98" s="68" t="s">
        <v>0</v>
      </c>
      <c r="B98" s="68" t="s">
        <v>12</v>
      </c>
      <c r="C98" s="68" t="s">
        <v>17</v>
      </c>
      <c r="D98" s="68" t="s">
        <v>19</v>
      </c>
      <c r="E98" s="101" t="s">
        <v>175</v>
      </c>
      <c r="F98" s="68" t="s">
        <v>3</v>
      </c>
      <c r="G98" s="102" t="s">
        <v>13</v>
      </c>
      <c r="H98" s="68" t="s">
        <v>0</v>
      </c>
      <c r="I98" s="68" t="s">
        <v>12</v>
      </c>
    </row>
    <row r="99" spans="1:9" ht="16" customHeight="1" x14ac:dyDescent="0.25">
      <c r="A99" s="7" t="s">
        <v>112</v>
      </c>
      <c r="B99" s="4" t="s">
        <v>28</v>
      </c>
      <c r="C99" s="103"/>
      <c r="D99" s="103"/>
      <c r="E99" s="87">
        <v>782.6</v>
      </c>
      <c r="F99" s="104"/>
      <c r="G99" s="47">
        <f t="shared" ref="G99:G109" si="6">C99*D99*E99</f>
        <v>0</v>
      </c>
    </row>
    <row r="100" spans="1:9" ht="16" customHeight="1" x14ac:dyDescent="0.25">
      <c r="A100" s="7" t="s">
        <v>113</v>
      </c>
      <c r="B100" s="4" t="s">
        <v>28</v>
      </c>
      <c r="C100" s="103"/>
      <c r="D100" s="103"/>
      <c r="E100" s="87">
        <v>1434.78</v>
      </c>
      <c r="F100" s="104"/>
      <c r="G100" s="47">
        <f t="shared" ref="G100:G101" si="7">C100*D100*E100</f>
        <v>0</v>
      </c>
    </row>
    <row r="101" spans="1:9" ht="16" customHeight="1" x14ac:dyDescent="0.25">
      <c r="A101" s="7" t="s">
        <v>114</v>
      </c>
      <c r="B101" s="4" t="s">
        <v>28</v>
      </c>
      <c r="C101" s="103"/>
      <c r="D101" s="103"/>
      <c r="E101" s="87">
        <v>782.6</v>
      </c>
      <c r="F101" s="104"/>
      <c r="G101" s="47">
        <f t="shared" si="7"/>
        <v>0</v>
      </c>
    </row>
    <row r="102" spans="1:9" ht="16" customHeight="1" x14ac:dyDescent="0.25">
      <c r="A102" s="7" t="s">
        <v>43</v>
      </c>
      <c r="B102" s="8" t="str">
        <f>$B$99</f>
        <v>750ml Bottle</v>
      </c>
      <c r="C102" s="103"/>
      <c r="D102" s="103"/>
      <c r="E102" s="87">
        <v>1043.48</v>
      </c>
      <c r="F102" s="104"/>
      <c r="G102" s="47">
        <f t="shared" si="6"/>
        <v>0</v>
      </c>
    </row>
    <row r="103" spans="1:9" ht="16" customHeight="1" x14ac:dyDescent="0.25">
      <c r="A103" s="4" t="s">
        <v>23</v>
      </c>
      <c r="B103" s="8" t="str">
        <f>$B$99</f>
        <v>750ml Bottle</v>
      </c>
      <c r="C103" s="103"/>
      <c r="D103" s="103"/>
      <c r="E103" s="87">
        <v>1304.25</v>
      </c>
      <c r="F103" s="104"/>
      <c r="G103" s="47">
        <f t="shared" si="6"/>
        <v>0</v>
      </c>
    </row>
    <row r="104" spans="1:9" ht="16" customHeight="1" x14ac:dyDescent="0.25">
      <c r="A104" s="4" t="s">
        <v>24</v>
      </c>
      <c r="B104" s="8" t="str">
        <f>$B$99</f>
        <v>750ml Bottle</v>
      </c>
      <c r="C104" s="103"/>
      <c r="D104" s="103"/>
      <c r="E104" s="87">
        <v>1174</v>
      </c>
      <c r="F104" s="104"/>
      <c r="G104" s="47">
        <f t="shared" si="6"/>
        <v>0</v>
      </c>
    </row>
    <row r="105" spans="1:9" ht="16" customHeight="1" x14ac:dyDescent="0.25">
      <c r="A105" s="4" t="s">
        <v>25</v>
      </c>
      <c r="B105" s="4" t="str">
        <f>$B$99</f>
        <v>750ml Bottle</v>
      </c>
      <c r="C105" s="103"/>
      <c r="D105" s="103"/>
      <c r="E105" s="87">
        <v>782.61</v>
      </c>
      <c r="F105" s="104"/>
      <c r="G105" s="47">
        <f t="shared" si="6"/>
        <v>0</v>
      </c>
    </row>
    <row r="106" spans="1:9" ht="16" customHeight="1" x14ac:dyDescent="0.25">
      <c r="A106" s="4" t="s">
        <v>117</v>
      </c>
      <c r="B106" s="4" t="str">
        <f>$B$99</f>
        <v>750ml Bottle</v>
      </c>
      <c r="C106" s="103"/>
      <c r="D106" s="103"/>
      <c r="E106" s="87">
        <v>834.78</v>
      </c>
      <c r="F106" s="104"/>
      <c r="G106" s="47">
        <f t="shared" ref="G106" si="8">C106*D106*E106</f>
        <v>0</v>
      </c>
    </row>
    <row r="107" spans="1:9" ht="16" customHeight="1" x14ac:dyDescent="0.25">
      <c r="A107" s="4" t="s">
        <v>26</v>
      </c>
      <c r="B107" s="4" t="s">
        <v>28</v>
      </c>
      <c r="C107" s="103"/>
      <c r="D107" s="103"/>
      <c r="E107" s="87">
        <v>1095.6500000000001</v>
      </c>
      <c r="F107" s="104"/>
      <c r="G107" s="47">
        <f t="shared" si="6"/>
        <v>0</v>
      </c>
    </row>
    <row r="108" spans="1:9" ht="16" customHeight="1" x14ac:dyDescent="0.25">
      <c r="A108" s="4" t="s">
        <v>156</v>
      </c>
      <c r="B108" s="4" t="s">
        <v>28</v>
      </c>
      <c r="C108" s="103"/>
      <c r="D108" s="103"/>
      <c r="E108" s="87">
        <v>913.04</v>
      </c>
      <c r="F108" s="104"/>
      <c r="G108" s="47">
        <f t="shared" ref="G108" si="9">C108*D108*E108</f>
        <v>0</v>
      </c>
    </row>
    <row r="109" spans="1:9" ht="16" customHeight="1" x14ac:dyDescent="0.25">
      <c r="A109" s="4" t="s">
        <v>27</v>
      </c>
      <c r="B109" s="4" t="s">
        <v>28</v>
      </c>
      <c r="C109" s="103"/>
      <c r="D109" s="103"/>
      <c r="E109" s="87">
        <v>1043.48</v>
      </c>
      <c r="F109" s="104"/>
      <c r="G109" s="47">
        <f t="shared" si="6"/>
        <v>0</v>
      </c>
    </row>
    <row r="110" spans="1:9" ht="19.899999999999999" customHeight="1" x14ac:dyDescent="0.25">
      <c r="A110" s="32"/>
      <c r="B110" s="32"/>
      <c r="C110" s="71"/>
      <c r="D110" s="71"/>
      <c r="E110" s="52"/>
      <c r="F110" s="32"/>
      <c r="G110" s="52"/>
    </row>
    <row r="111" spans="1:9" ht="17" customHeight="1" x14ac:dyDescent="0.25">
      <c r="A111" s="116" t="s">
        <v>160</v>
      </c>
      <c r="B111" s="116"/>
      <c r="C111" s="116"/>
      <c r="D111" s="116"/>
      <c r="E111" s="116"/>
      <c r="F111" s="116"/>
      <c r="G111" s="116"/>
    </row>
    <row r="112" spans="1:9" ht="27" customHeight="1" x14ac:dyDescent="0.25">
      <c r="A112" s="68" t="s">
        <v>0</v>
      </c>
      <c r="B112" s="68" t="s">
        <v>12</v>
      </c>
      <c r="C112" s="68" t="s">
        <v>17</v>
      </c>
      <c r="D112" s="68" t="s">
        <v>19</v>
      </c>
      <c r="E112" s="101" t="s">
        <v>175</v>
      </c>
      <c r="F112" s="68" t="s">
        <v>3</v>
      </c>
      <c r="G112" s="102" t="s">
        <v>13</v>
      </c>
    </row>
    <row r="113" spans="1:7" ht="16" customHeight="1" x14ac:dyDescent="0.25">
      <c r="A113" s="4" t="s">
        <v>119</v>
      </c>
      <c r="B113" s="4" t="s">
        <v>1</v>
      </c>
      <c r="C113" s="103"/>
      <c r="D113" s="103"/>
      <c r="E113" s="87">
        <v>408.7</v>
      </c>
      <c r="F113" s="109"/>
      <c r="G113" s="47">
        <f>C113*D113*E113</f>
        <v>0</v>
      </c>
    </row>
    <row r="114" spans="1:7" ht="16" customHeight="1" x14ac:dyDescent="0.25">
      <c r="A114" s="4" t="s">
        <v>120</v>
      </c>
      <c r="B114" s="4" t="s">
        <v>1</v>
      </c>
      <c r="C114" s="103"/>
      <c r="D114" s="103"/>
      <c r="E114" s="87">
        <v>408.7</v>
      </c>
      <c r="F114" s="109"/>
      <c r="G114" s="47">
        <f t="shared" ref="G114:G115" si="10">C114*D114*E114</f>
        <v>0</v>
      </c>
    </row>
    <row r="115" spans="1:7" ht="16" customHeight="1" x14ac:dyDescent="0.25">
      <c r="A115" s="4" t="s">
        <v>121</v>
      </c>
      <c r="B115" s="4" t="s">
        <v>1</v>
      </c>
      <c r="C115" s="103"/>
      <c r="D115" s="103"/>
      <c r="E115" s="87">
        <v>2173.91</v>
      </c>
      <c r="F115" s="109"/>
      <c r="G115" s="47">
        <f t="shared" si="10"/>
        <v>0</v>
      </c>
    </row>
    <row r="116" spans="1:7" ht="16" customHeight="1" x14ac:dyDescent="0.25">
      <c r="A116" s="4" t="s">
        <v>122</v>
      </c>
      <c r="B116" s="4" t="s">
        <v>1</v>
      </c>
      <c r="C116" s="103"/>
      <c r="D116" s="103"/>
      <c r="E116" s="87">
        <v>2173.91</v>
      </c>
      <c r="F116" s="109"/>
      <c r="G116" s="47">
        <f>C116*D116*E116</f>
        <v>0</v>
      </c>
    </row>
    <row r="117" spans="1:7" ht="16" customHeight="1" x14ac:dyDescent="0.25">
      <c r="C117" s="1"/>
      <c r="D117" s="1"/>
      <c r="E117" s="1"/>
      <c r="G117" s="1"/>
    </row>
    <row r="118" spans="1:7" ht="19.899999999999999" customHeight="1" x14ac:dyDescent="0.25">
      <c r="A118" s="113" t="s">
        <v>161</v>
      </c>
      <c r="B118" s="113"/>
      <c r="C118" s="113"/>
      <c r="D118" s="113"/>
      <c r="E118" s="113"/>
      <c r="F118" s="113"/>
      <c r="G118" s="113"/>
    </row>
    <row r="119" spans="1:7" ht="16" customHeight="1" x14ac:dyDescent="0.25">
      <c r="A119" s="4" t="s">
        <v>123</v>
      </c>
      <c r="B119" s="4" t="s">
        <v>1</v>
      </c>
      <c r="C119" s="103"/>
      <c r="D119" s="103"/>
      <c r="E119" s="87">
        <v>213.04</v>
      </c>
      <c r="F119" s="109"/>
      <c r="G119" s="47">
        <f>C119*D119*E119</f>
        <v>0</v>
      </c>
    </row>
    <row r="120" spans="1:7" ht="16" customHeight="1" x14ac:dyDescent="0.25">
      <c r="A120" s="4" t="s">
        <v>124</v>
      </c>
      <c r="B120" s="4" t="s">
        <v>1</v>
      </c>
      <c r="C120" s="103"/>
      <c r="D120" s="103"/>
      <c r="E120" s="87">
        <v>265.22000000000003</v>
      </c>
      <c r="F120" s="109"/>
      <c r="G120" s="47">
        <f t="shared" ref="G120:G126" si="11">C120*D120*E120</f>
        <v>0</v>
      </c>
    </row>
    <row r="121" spans="1:7" ht="16" customHeight="1" x14ac:dyDescent="0.25">
      <c r="A121" s="4" t="s">
        <v>126</v>
      </c>
      <c r="B121" s="4" t="s">
        <v>1</v>
      </c>
      <c r="C121" s="103"/>
      <c r="D121" s="103"/>
      <c r="E121" s="87">
        <v>264.35000000000002</v>
      </c>
      <c r="F121" s="109"/>
      <c r="G121" s="47">
        <f t="shared" si="11"/>
        <v>0</v>
      </c>
    </row>
    <row r="122" spans="1:7" s="32" customFormat="1" ht="16" customHeight="1" x14ac:dyDescent="0.25">
      <c r="A122" s="4" t="s">
        <v>125</v>
      </c>
      <c r="B122" s="4" t="s">
        <v>1</v>
      </c>
      <c r="C122" s="103"/>
      <c r="D122" s="103"/>
      <c r="E122" s="87">
        <v>213.04</v>
      </c>
      <c r="F122" s="109"/>
      <c r="G122" s="47">
        <f t="shared" si="11"/>
        <v>0</v>
      </c>
    </row>
    <row r="123" spans="1:7" ht="16" customHeight="1" x14ac:dyDescent="0.25">
      <c r="A123" s="4" t="s">
        <v>127</v>
      </c>
      <c r="B123" s="4" t="s">
        <v>1</v>
      </c>
      <c r="C123" s="103"/>
      <c r="D123" s="103"/>
      <c r="E123" s="87">
        <v>308.7</v>
      </c>
      <c r="F123" s="109"/>
      <c r="G123" s="47">
        <f t="shared" si="11"/>
        <v>0</v>
      </c>
    </row>
    <row r="124" spans="1:7" ht="16" customHeight="1" x14ac:dyDescent="0.25">
      <c r="A124" s="4" t="s">
        <v>128</v>
      </c>
      <c r="B124" s="4" t="s">
        <v>1</v>
      </c>
      <c r="C124" s="103"/>
      <c r="D124" s="103"/>
      <c r="E124" s="87">
        <v>213.04</v>
      </c>
      <c r="F124" s="109"/>
      <c r="G124" s="47">
        <f t="shared" si="11"/>
        <v>0</v>
      </c>
    </row>
    <row r="125" spans="1:7" ht="16" customHeight="1" x14ac:dyDescent="0.25">
      <c r="A125" s="4" t="s">
        <v>157</v>
      </c>
      <c r="B125" s="4" t="s">
        <v>1</v>
      </c>
      <c r="C125" s="103"/>
      <c r="D125" s="103"/>
      <c r="E125" s="87">
        <v>330.43</v>
      </c>
      <c r="F125" s="109"/>
      <c r="G125" s="47">
        <f t="shared" si="11"/>
        <v>0</v>
      </c>
    </row>
    <row r="126" spans="1:7" ht="16" customHeight="1" x14ac:dyDescent="0.25">
      <c r="A126" s="4" t="s">
        <v>129</v>
      </c>
      <c r="B126" s="4" t="s">
        <v>1</v>
      </c>
      <c r="C126" s="103"/>
      <c r="D126" s="103"/>
      <c r="E126" s="87">
        <v>227</v>
      </c>
      <c r="F126" s="109"/>
      <c r="G126" s="47">
        <f t="shared" si="11"/>
        <v>0</v>
      </c>
    </row>
    <row r="127" spans="1:7" ht="16" customHeight="1" x14ac:dyDescent="0.25">
      <c r="A127" s="4" t="s">
        <v>130</v>
      </c>
      <c r="B127" s="4" t="s">
        <v>1</v>
      </c>
      <c r="C127" s="103"/>
      <c r="D127" s="103"/>
      <c r="E127" s="87">
        <v>295.64999999999998</v>
      </c>
      <c r="F127" s="109"/>
      <c r="G127" s="47">
        <f>C127*D127*E127</f>
        <v>0</v>
      </c>
    </row>
    <row r="128" spans="1:7" ht="16" customHeight="1" x14ac:dyDescent="0.25">
      <c r="C128" s="1"/>
      <c r="D128" s="1"/>
      <c r="E128" s="1"/>
      <c r="G128" s="1"/>
    </row>
    <row r="129" spans="1:7" ht="17" customHeight="1" x14ac:dyDescent="0.25">
      <c r="A129" s="113" t="s">
        <v>162</v>
      </c>
      <c r="B129" s="113"/>
      <c r="C129" s="113"/>
      <c r="D129" s="113"/>
      <c r="E129" s="113"/>
      <c r="F129" s="113"/>
      <c r="G129" s="113"/>
    </row>
    <row r="130" spans="1:7" ht="16" customHeight="1" x14ac:dyDescent="0.25">
      <c r="A130" s="4" t="s">
        <v>131</v>
      </c>
      <c r="B130" s="4" t="s">
        <v>1</v>
      </c>
      <c r="C130" s="103"/>
      <c r="D130" s="103"/>
      <c r="E130" s="87">
        <v>217.4</v>
      </c>
      <c r="F130" s="109"/>
      <c r="G130" s="47">
        <f t="shared" ref="G130" si="12">C130*D130*E130</f>
        <v>0</v>
      </c>
    </row>
    <row r="131" spans="1:7" ht="16" customHeight="1" x14ac:dyDescent="0.25">
      <c r="A131" s="4" t="s">
        <v>132</v>
      </c>
      <c r="B131" s="4" t="s">
        <v>1</v>
      </c>
      <c r="C131" s="103"/>
      <c r="D131" s="103"/>
      <c r="E131" s="87">
        <v>430.43</v>
      </c>
      <c r="F131" s="109"/>
      <c r="G131" s="47">
        <f t="shared" ref="G131:G138" si="13">C131*D131*E131</f>
        <v>0</v>
      </c>
    </row>
    <row r="132" spans="1:7" ht="16" customHeight="1" x14ac:dyDescent="0.25">
      <c r="A132" s="4" t="s">
        <v>133</v>
      </c>
      <c r="B132" s="4" t="s">
        <v>1</v>
      </c>
      <c r="C132" s="103"/>
      <c r="D132" s="103"/>
      <c r="E132" s="87">
        <v>278.26</v>
      </c>
      <c r="F132" s="109"/>
      <c r="G132" s="47">
        <f t="shared" si="13"/>
        <v>0</v>
      </c>
    </row>
    <row r="133" spans="1:7" s="32" customFormat="1" ht="16" customHeight="1" x14ac:dyDescent="0.25">
      <c r="A133" s="4" t="s">
        <v>134</v>
      </c>
      <c r="B133" s="4" t="s">
        <v>1</v>
      </c>
      <c r="C133" s="103"/>
      <c r="D133" s="103"/>
      <c r="E133" s="87">
        <v>217.39</v>
      </c>
      <c r="F133" s="109"/>
      <c r="G133" s="47">
        <f t="shared" si="13"/>
        <v>0</v>
      </c>
    </row>
    <row r="134" spans="1:7" ht="16" customHeight="1" x14ac:dyDescent="0.25">
      <c r="A134" s="4" t="s">
        <v>135</v>
      </c>
      <c r="B134" s="4" t="s">
        <v>1</v>
      </c>
      <c r="C134" s="103"/>
      <c r="D134" s="103"/>
      <c r="E134" s="87">
        <v>278.26</v>
      </c>
      <c r="F134" s="109"/>
      <c r="G134" s="47">
        <f t="shared" si="13"/>
        <v>0</v>
      </c>
    </row>
    <row r="135" spans="1:7" ht="16" customHeight="1" x14ac:dyDescent="0.25">
      <c r="A135" s="4" t="s">
        <v>136</v>
      </c>
      <c r="B135" s="4" t="s">
        <v>1</v>
      </c>
      <c r="C135" s="103"/>
      <c r="D135" s="103"/>
      <c r="E135" s="87">
        <v>217.39</v>
      </c>
      <c r="F135" s="109"/>
      <c r="G135" s="47">
        <f t="shared" si="13"/>
        <v>0</v>
      </c>
    </row>
    <row r="136" spans="1:7" ht="16" customHeight="1" x14ac:dyDescent="0.25">
      <c r="A136" s="4" t="s">
        <v>137</v>
      </c>
      <c r="B136" s="4" t="s">
        <v>1</v>
      </c>
      <c r="C136" s="103"/>
      <c r="D136" s="103"/>
      <c r="E136" s="87">
        <v>332.17</v>
      </c>
      <c r="F136" s="109"/>
      <c r="G136" s="47">
        <f t="shared" si="13"/>
        <v>0</v>
      </c>
    </row>
    <row r="137" spans="1:7" ht="16" customHeight="1" x14ac:dyDescent="0.25">
      <c r="A137" s="4" t="s">
        <v>138</v>
      </c>
      <c r="B137" s="4" t="s">
        <v>1</v>
      </c>
      <c r="C137" s="103"/>
      <c r="D137" s="103"/>
      <c r="E137" s="87">
        <v>213.94</v>
      </c>
      <c r="F137" s="109"/>
      <c r="G137" s="47">
        <f t="shared" si="13"/>
        <v>0</v>
      </c>
    </row>
    <row r="138" spans="1:7" ht="16" customHeight="1" x14ac:dyDescent="0.25">
      <c r="A138" s="4" t="s">
        <v>139</v>
      </c>
      <c r="B138" s="4" t="s">
        <v>1</v>
      </c>
      <c r="C138" s="103"/>
      <c r="D138" s="103"/>
      <c r="E138" s="87">
        <v>304.33999999999997</v>
      </c>
      <c r="F138" s="109"/>
      <c r="G138" s="47">
        <f t="shared" si="13"/>
        <v>0</v>
      </c>
    </row>
    <row r="139" spans="1:7" ht="19.149999999999999" customHeight="1" x14ac:dyDescent="0.25">
      <c r="A139" s="32"/>
      <c r="B139" s="32"/>
      <c r="C139" s="71"/>
      <c r="D139" s="71"/>
      <c r="E139" s="52"/>
      <c r="F139" s="32"/>
      <c r="G139" s="52"/>
    </row>
    <row r="140" spans="1:7" ht="17" customHeight="1" x14ac:dyDescent="0.25">
      <c r="A140" s="25" t="s">
        <v>152</v>
      </c>
      <c r="B140" s="25"/>
      <c r="C140" s="67"/>
      <c r="D140" s="67"/>
      <c r="E140" s="46"/>
      <c r="F140" s="25"/>
      <c r="G140" s="46"/>
    </row>
    <row r="141" spans="1:7" ht="27" customHeight="1" x14ac:dyDescent="0.25">
      <c r="A141" s="68" t="s">
        <v>0</v>
      </c>
      <c r="B141" s="68" t="s">
        <v>12</v>
      </c>
      <c r="C141" s="68" t="s">
        <v>17</v>
      </c>
      <c r="D141" s="68" t="s">
        <v>19</v>
      </c>
      <c r="E141" s="101" t="s">
        <v>175</v>
      </c>
      <c r="F141" s="68" t="s">
        <v>3</v>
      </c>
      <c r="G141" s="102" t="s">
        <v>13</v>
      </c>
    </row>
    <row r="142" spans="1:7" ht="16" customHeight="1" x14ac:dyDescent="0.25">
      <c r="A142" s="4" t="s">
        <v>29</v>
      </c>
      <c r="B142" s="4" t="s">
        <v>42</v>
      </c>
      <c r="C142" s="103"/>
      <c r="D142" s="103"/>
      <c r="E142" s="87">
        <v>1000</v>
      </c>
      <c r="F142" s="96"/>
      <c r="G142" s="47">
        <f>C142*D142*E142</f>
        <v>0</v>
      </c>
    </row>
    <row r="143" spans="1:7" ht="16" customHeight="1" x14ac:dyDescent="0.25">
      <c r="A143" s="4" t="s">
        <v>154</v>
      </c>
      <c r="B143" s="4" t="s">
        <v>42</v>
      </c>
      <c r="C143" s="103"/>
      <c r="D143" s="103"/>
      <c r="E143" s="87">
        <v>2000</v>
      </c>
      <c r="F143" s="97"/>
      <c r="G143" s="47">
        <f t="shared" ref="G143:G144" si="14">C143*D143*E143</f>
        <v>0</v>
      </c>
    </row>
    <row r="144" spans="1:7" s="40" customFormat="1" ht="16" customHeight="1" x14ac:dyDescent="0.25">
      <c r="A144" s="4" t="s">
        <v>153</v>
      </c>
      <c r="B144" s="4" t="s">
        <v>42</v>
      </c>
      <c r="C144" s="103"/>
      <c r="D144" s="103"/>
      <c r="E144" s="87">
        <v>2000</v>
      </c>
      <c r="F144" s="97"/>
      <c r="G144" s="47">
        <f t="shared" si="14"/>
        <v>0</v>
      </c>
    </row>
    <row r="145" spans="1:9" ht="16" customHeight="1" x14ac:dyDescent="0.25">
      <c r="A145" s="4" t="s">
        <v>58</v>
      </c>
      <c r="B145" s="4" t="s">
        <v>41</v>
      </c>
      <c r="C145" s="103"/>
      <c r="D145" s="103"/>
      <c r="E145" s="87">
        <v>174</v>
      </c>
      <c r="F145" s="97"/>
      <c r="G145" s="47">
        <f>C145*D145*E145</f>
        <v>0</v>
      </c>
    </row>
    <row r="146" spans="1:9" ht="16" customHeight="1" x14ac:dyDescent="0.25">
      <c r="A146" s="4" t="s">
        <v>30</v>
      </c>
      <c r="B146" s="4" t="s">
        <v>42</v>
      </c>
      <c r="C146" s="103"/>
      <c r="D146" s="103"/>
      <c r="E146" s="87">
        <v>270</v>
      </c>
      <c r="F146" s="97"/>
      <c r="G146" s="47">
        <f>C146*D146*E146</f>
        <v>0</v>
      </c>
    </row>
    <row r="147" spans="1:9" ht="16" customHeight="1" x14ac:dyDescent="0.25">
      <c r="A147" s="4" t="s">
        <v>64</v>
      </c>
      <c r="B147" s="4" t="s">
        <v>42</v>
      </c>
      <c r="C147" s="103"/>
      <c r="D147" s="103"/>
      <c r="E147" s="87">
        <v>1000</v>
      </c>
      <c r="F147" s="97"/>
      <c r="G147" s="47">
        <f>C147*D147*E147</f>
        <v>0</v>
      </c>
    </row>
    <row r="148" spans="1:9" ht="16" customHeight="1" x14ac:dyDescent="0.25">
      <c r="A148" s="4" t="s">
        <v>7</v>
      </c>
      <c r="B148" s="4" t="s">
        <v>86</v>
      </c>
      <c r="C148" s="103"/>
      <c r="D148" s="103"/>
      <c r="E148" s="87">
        <v>45</v>
      </c>
      <c r="F148" s="97"/>
      <c r="G148" s="47">
        <f>C148*D148*E148</f>
        <v>0</v>
      </c>
    </row>
    <row r="149" spans="1:9" ht="12" customHeight="1" x14ac:dyDescent="0.25">
      <c r="A149" s="32"/>
      <c r="B149" s="32"/>
      <c r="C149" s="71"/>
      <c r="D149" s="71"/>
      <c r="E149" s="52"/>
      <c r="F149" s="32"/>
      <c r="G149" s="52"/>
    </row>
    <row r="150" spans="1:9" ht="17" customHeight="1" x14ac:dyDescent="0.25">
      <c r="A150" s="25" t="s">
        <v>59</v>
      </c>
      <c r="B150" s="25"/>
      <c r="C150" s="67"/>
      <c r="D150" s="67"/>
      <c r="E150" s="46"/>
      <c r="F150" s="25"/>
      <c r="G150" s="46"/>
    </row>
    <row r="151" spans="1:9" ht="27" customHeight="1" x14ac:dyDescent="0.25">
      <c r="A151" s="68" t="s">
        <v>0</v>
      </c>
      <c r="B151" s="68" t="s">
        <v>12</v>
      </c>
      <c r="C151" s="68" t="s">
        <v>17</v>
      </c>
      <c r="D151" s="68" t="s">
        <v>85</v>
      </c>
      <c r="E151" s="101" t="s">
        <v>175</v>
      </c>
      <c r="F151" s="68" t="s">
        <v>3</v>
      </c>
      <c r="G151" s="102" t="s">
        <v>13</v>
      </c>
      <c r="H151" s="35"/>
      <c r="I151" s="35"/>
    </row>
    <row r="152" spans="1:9" ht="16" customHeight="1" x14ac:dyDescent="0.25">
      <c r="A152" s="16" t="s">
        <v>79</v>
      </c>
      <c r="B152" s="8" t="s">
        <v>45</v>
      </c>
      <c r="C152" s="108"/>
      <c r="D152" s="108"/>
      <c r="E152" s="87">
        <v>95</v>
      </c>
      <c r="F152" s="109"/>
      <c r="G152" s="47">
        <f>C152*D152*E152</f>
        <v>0</v>
      </c>
    </row>
    <row r="153" spans="1:9" ht="16" customHeight="1" x14ac:dyDescent="0.25">
      <c r="A153" s="16" t="s">
        <v>80</v>
      </c>
      <c r="B153" s="8" t="s">
        <v>45</v>
      </c>
      <c r="C153" s="108"/>
      <c r="D153" s="108"/>
      <c r="E153" s="87">
        <v>95</v>
      </c>
      <c r="F153" s="109"/>
      <c r="G153" s="47">
        <f>C153*D153*E153</f>
        <v>0</v>
      </c>
    </row>
    <row r="154" spans="1:9" ht="19.899999999999999" customHeight="1" x14ac:dyDescent="0.25">
      <c r="A154" s="26"/>
      <c r="B154" s="26"/>
      <c r="C154" s="69"/>
      <c r="D154" s="69"/>
      <c r="E154" s="53"/>
      <c r="F154" s="26"/>
      <c r="G154" s="60"/>
    </row>
    <row r="155" spans="1:9" ht="16.149999999999999" customHeight="1" x14ac:dyDescent="0.25">
      <c r="A155" s="33" t="s">
        <v>35</v>
      </c>
      <c r="B155" s="33"/>
      <c r="C155" s="72"/>
      <c r="D155" s="72"/>
      <c r="E155" s="54"/>
      <c r="F155" s="37" t="s">
        <v>31</v>
      </c>
      <c r="G155" s="76">
        <f>SUM(G37:G42,G46:G49,G53:G57,G61:G81,G85:G86,G90:G95,G99:G109,G113:G138,G142:G148,G152:G153)</f>
        <v>0</v>
      </c>
    </row>
    <row r="156" spans="1:9" ht="40.15" customHeight="1" x14ac:dyDescent="0.25">
      <c r="A156" s="33"/>
      <c r="B156" s="33"/>
      <c r="C156" s="72"/>
      <c r="D156" s="72"/>
      <c r="E156" s="54"/>
      <c r="F156" s="37" t="s">
        <v>32</v>
      </c>
      <c r="G156" s="77">
        <f>G155*(G160*20%)</f>
        <v>0</v>
      </c>
    </row>
    <row r="157" spans="1:9" ht="28.9" customHeight="1" x14ac:dyDescent="0.25">
      <c r="A157" s="15"/>
      <c r="B157" s="15"/>
      <c r="C157" s="71"/>
      <c r="D157" s="71"/>
      <c r="E157" s="43"/>
      <c r="F157" s="16" t="s">
        <v>67</v>
      </c>
      <c r="G157" s="76">
        <f>SUM(G155:G156)</f>
        <v>0</v>
      </c>
    </row>
    <row r="158" spans="1:9" ht="17.649999999999999" customHeight="1" x14ac:dyDescent="0.25">
      <c r="A158" s="15"/>
      <c r="B158" s="15"/>
      <c r="C158" s="71"/>
      <c r="D158" s="71"/>
      <c r="E158" s="43"/>
      <c r="F158" s="37" t="s">
        <v>33</v>
      </c>
      <c r="G158" s="76">
        <f>G159-G157</f>
        <v>0</v>
      </c>
    </row>
    <row r="159" spans="1:9" ht="28.9" customHeight="1" x14ac:dyDescent="0.25">
      <c r="A159" s="15"/>
      <c r="B159" s="15"/>
      <c r="C159" s="71"/>
      <c r="D159" s="71"/>
      <c r="E159" s="43"/>
      <c r="F159" s="37" t="s">
        <v>34</v>
      </c>
      <c r="G159" s="76">
        <f>G157*1.15</f>
        <v>0</v>
      </c>
    </row>
    <row r="160" spans="1:9" ht="16.899999999999999" customHeight="1" x14ac:dyDescent="0.25">
      <c r="A160" s="38" t="s">
        <v>48</v>
      </c>
      <c r="B160" s="38"/>
      <c r="C160" s="71"/>
      <c r="D160" s="71"/>
      <c r="E160" s="55"/>
      <c r="F160" s="39"/>
      <c r="G160" s="61">
        <v>0</v>
      </c>
    </row>
    <row r="161" spans="1:7" ht="17.649999999999999" customHeight="1" x14ac:dyDescent="0.3">
      <c r="A161" s="3"/>
      <c r="B161" s="3"/>
      <c r="C161" s="66"/>
      <c r="D161" s="66"/>
      <c r="E161" s="45"/>
      <c r="F161" s="3"/>
      <c r="G161" s="45"/>
    </row>
    <row r="162" spans="1:7" ht="18.399999999999999" customHeight="1" x14ac:dyDescent="0.3">
      <c r="A162" s="32" t="s">
        <v>36</v>
      </c>
      <c r="B162" s="34"/>
      <c r="C162" s="66"/>
      <c r="D162" s="66"/>
      <c r="E162" s="45"/>
      <c r="F162" s="3"/>
      <c r="G162" s="45"/>
    </row>
    <row r="163" spans="1:7" ht="24" customHeight="1" x14ac:dyDescent="0.3">
      <c r="A163" s="39" t="s">
        <v>176</v>
      </c>
      <c r="B163" s="3"/>
      <c r="C163" s="66"/>
      <c r="D163" s="66"/>
      <c r="E163" s="45"/>
      <c r="F163" s="3"/>
      <c r="G163" s="45"/>
    </row>
    <row r="164" spans="1:7" ht="27.4" customHeight="1" x14ac:dyDescent="0.3">
      <c r="A164" s="32" t="s">
        <v>37</v>
      </c>
      <c r="B164" s="34"/>
      <c r="C164" s="66"/>
      <c r="D164" s="66"/>
      <c r="E164" s="45"/>
      <c r="F164" s="3"/>
      <c r="G164" s="45"/>
    </row>
    <row r="165" spans="1:7" ht="16.5" customHeight="1" x14ac:dyDescent="0.25">
      <c r="A165" s="40" t="s">
        <v>177</v>
      </c>
    </row>
    <row r="166" spans="1:7" ht="49.15" customHeight="1" x14ac:dyDescent="0.3">
      <c r="A166" s="36"/>
      <c r="B166" s="36"/>
      <c r="C166" s="73"/>
      <c r="D166" s="73"/>
      <c r="E166" s="56"/>
      <c r="F166" s="36"/>
      <c r="G166" s="56"/>
    </row>
    <row r="167" spans="1:7" ht="28.9" customHeight="1" x14ac:dyDescent="0.3">
      <c r="A167" s="24"/>
      <c r="B167" s="24"/>
      <c r="C167" s="74"/>
      <c r="D167" s="74"/>
      <c r="E167" s="57"/>
      <c r="F167" s="24"/>
      <c r="G167" s="57"/>
    </row>
    <row r="168" spans="1:7" ht="16.149999999999999" customHeight="1" x14ac:dyDescent="0.3">
      <c r="A168" s="18"/>
      <c r="B168" s="18"/>
      <c r="C168" s="73"/>
      <c r="D168" s="73"/>
      <c r="E168" s="58"/>
      <c r="F168" s="18"/>
      <c r="G168" s="58"/>
    </row>
    <row r="169" spans="1:7" ht="16.149999999999999" customHeight="1" x14ac:dyDescent="0.25"/>
    <row r="170" spans="1:7" ht="16.149999999999999" customHeight="1" x14ac:dyDescent="0.25"/>
    <row r="171" spans="1:7" ht="16.149999999999999" customHeight="1" x14ac:dyDescent="0.25"/>
    <row r="172" spans="1:7" ht="16.149999999999999" customHeight="1" x14ac:dyDescent="0.25"/>
    <row r="173" spans="1:7" ht="14.25" customHeight="1" x14ac:dyDescent="0.25"/>
    <row r="174" spans="1:7" ht="14.25" customHeight="1" x14ac:dyDescent="0.25"/>
    <row r="175" spans="1:7" ht="14.25" customHeight="1" x14ac:dyDescent="0.25"/>
    <row r="176" spans="1:7" ht="14.25" customHeight="1" x14ac:dyDescent="0.3">
      <c r="A176" s="3"/>
      <c r="B176" s="3"/>
    </row>
    <row r="177" spans="1:7" ht="14.25" customHeight="1" x14ac:dyDescent="0.25">
      <c r="A177" s="9"/>
      <c r="B177" s="9"/>
      <c r="C177" s="75"/>
      <c r="D177" s="75"/>
      <c r="E177" s="59"/>
      <c r="F177" s="9"/>
      <c r="G177" s="59"/>
    </row>
    <row r="178" spans="1:7" ht="14.25" customHeight="1" x14ac:dyDescent="0.25">
      <c r="A178" s="10"/>
    </row>
    <row r="179" spans="1:7" ht="14.25" customHeight="1" x14ac:dyDescent="0.25"/>
    <row r="180" spans="1:7" ht="14.25" customHeight="1" x14ac:dyDescent="0.25"/>
    <row r="181" spans="1:7" ht="14.25" customHeight="1" x14ac:dyDescent="0.25"/>
    <row r="182" spans="1:7" ht="14.25" customHeight="1" x14ac:dyDescent="0.25"/>
  </sheetData>
  <mergeCells count="41">
    <mergeCell ref="A83:G83"/>
    <mergeCell ref="A88:G88"/>
    <mergeCell ref="A97:G97"/>
    <mergeCell ref="A118:G118"/>
    <mergeCell ref="F12:G12"/>
    <mergeCell ref="B14:C14"/>
    <mergeCell ref="A28:G28"/>
    <mergeCell ref="A51:G51"/>
    <mergeCell ref="B15:C15"/>
    <mergeCell ref="B16:C16"/>
    <mergeCell ref="B12:C12"/>
    <mergeCell ref="A22:G22"/>
    <mergeCell ref="F15:G15"/>
    <mergeCell ref="A23:G23"/>
    <mergeCell ref="A24:G24"/>
    <mergeCell ref="A33:G33"/>
    <mergeCell ref="A129:G129"/>
    <mergeCell ref="A29:G29"/>
    <mergeCell ref="A18:G18"/>
    <mergeCell ref="A19:G19"/>
    <mergeCell ref="A20:G20"/>
    <mergeCell ref="A21:G21"/>
    <mergeCell ref="A111:G111"/>
    <mergeCell ref="A26:G26"/>
    <mergeCell ref="A25:G25"/>
    <mergeCell ref="A27:G27"/>
    <mergeCell ref="A35:G35"/>
    <mergeCell ref="A44:G44"/>
    <mergeCell ref="A30:G30"/>
    <mergeCell ref="A31:G31"/>
    <mergeCell ref="A32:G32"/>
    <mergeCell ref="A59:G59"/>
    <mergeCell ref="F8:G8"/>
    <mergeCell ref="F7:G7"/>
    <mergeCell ref="B7:C7"/>
    <mergeCell ref="F11:G11"/>
    <mergeCell ref="F10:G10"/>
    <mergeCell ref="B10:C10"/>
    <mergeCell ref="B8:C8"/>
    <mergeCell ref="B9:C9"/>
    <mergeCell ref="B11:C11"/>
  </mergeCells>
  <phoneticPr fontId="6" type="noConversion"/>
  <conditionalFormatting sqref="G156">
    <cfRule type="cellIs" dxfId="0" priority="1" stopIfTrue="1" operator="lessThan">
      <formula>$H$10</formula>
    </cfRule>
  </conditionalFormatting>
  <printOptions horizontalCentered="1"/>
  <pageMargins left="0.23622047244094491" right="0.23622047244094491" top="0.35433070866141736" bottom="0.35433070866141736" header="0.31496062992125984" footer="0.31496062992125984"/>
  <pageSetup paperSize="9" scale="74" fitToHeight="0" orientation="portrait" r:id="rId1"/>
  <headerFooter>
    <oddFooter>&amp;L&amp;1#&amp;"Calibri"&amp;10&amp;K000000This document is classified as: Business General</oddFooter>
  </headerFooter>
  <rowBreaks count="3" manualBreakCount="3">
    <brk id="43" max="6" man="1"/>
    <brk id="81" max="6" man="1"/>
    <brk id="118"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4B2054D420A42972BB962C1DC3014" ma:contentTypeVersion="13" ma:contentTypeDescription="Create a new document." ma:contentTypeScope="" ma:versionID="4f8575f6a7040574ff3c177ee1a1fef7">
  <xsd:schema xmlns:xsd="http://www.w3.org/2001/XMLSchema" xmlns:xs="http://www.w3.org/2001/XMLSchema" xmlns:p="http://schemas.microsoft.com/office/2006/metadata/properties" xmlns:ns2="064093b9-7a10-4c97-8039-17f74b604d62" xmlns:ns3="0d60b13f-a5aa-4db8-84bd-5fab4c0110c1" targetNamespace="http://schemas.microsoft.com/office/2006/metadata/properties" ma:root="true" ma:fieldsID="834714817e9e962dee02554c51c2e6a6" ns2:_="" ns3:_="">
    <xsd:import namespace="064093b9-7a10-4c97-8039-17f74b604d62"/>
    <xsd:import namespace="0d60b13f-a5aa-4db8-84bd-5fab4c0110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093b9-7a10-4c97-8039-17f74b604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60b13f-a5aa-4db8-84bd-5fab4c0110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aa4d97-e942-4d7d-9ce1-ed4af8475fd2}" ma:internalName="TaxCatchAll" ma:showField="CatchAllData" ma:web="0d60b13f-a5aa-4db8-84bd-5fab4c0110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4093b9-7a10-4c97-8039-17f74b604d62">
      <Terms xmlns="http://schemas.microsoft.com/office/infopath/2007/PartnerControls"/>
    </lcf76f155ced4ddcb4097134ff3c332f>
    <TaxCatchAll xmlns="0d60b13f-a5aa-4db8-84bd-5fab4c0110c1" xsi:nil="true"/>
  </documentManagement>
</p:properties>
</file>

<file path=customXml/itemProps1.xml><?xml version="1.0" encoding="utf-8"?>
<ds:datastoreItem xmlns:ds="http://schemas.openxmlformats.org/officeDocument/2006/customXml" ds:itemID="{03990065-9620-4481-8F75-3D3A9630652F}"/>
</file>

<file path=customXml/itemProps2.xml><?xml version="1.0" encoding="utf-8"?>
<ds:datastoreItem xmlns:ds="http://schemas.openxmlformats.org/officeDocument/2006/customXml" ds:itemID="{EFFCFD77-8DD1-4AF6-BE55-7108D72DCB2A}"/>
</file>

<file path=customXml/itemProps3.xml><?xml version="1.0" encoding="utf-8"?>
<ds:datastoreItem xmlns:ds="http://schemas.openxmlformats.org/officeDocument/2006/customXml" ds:itemID="{4631BCBF-1EA4-427E-90C4-A8F199F765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Beverage Service Order Form</vt:lpstr>
      <vt:lpstr>'Beverage Service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van Sitters</dc:creator>
  <cp:lastModifiedBy>Lyndel Fillies</cp:lastModifiedBy>
  <cp:lastPrinted>2024-09-27T12:50:32Z</cp:lastPrinted>
  <dcterms:created xsi:type="dcterms:W3CDTF">2015-10-08T07:21:34Z</dcterms:created>
  <dcterms:modified xsi:type="dcterms:W3CDTF">2024-12-19T07:16:02Z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2023-02-27T07:24:57Z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f46c2a93-c0e9-457c-b298-2d32b7d134de</vt:lpwstr>
  </property>
  <property fmtid="{D5CDD505-2E9C-101B-9397-08002B2CF9AE}" pid="8" name="MSIP_Label_35110f55-4cc2-4717-92ab-8b0983adb291_ContentBits">
    <vt:lpwstr>2</vt:lpwstr>
  </property>
  <property fmtid="{D5CDD505-2E9C-101B-9397-08002B2CF9AE}" pid="9" name="ContentTypeId">
    <vt:lpwstr>0x0101005C04B2054D420A42972BB962C1DC3014</vt:lpwstr>
  </property>
</Properties>
</file>